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PRESUPUESTOS\EJERCICIO 2018\2018  REPORTES\2 0 1 8         R E P O R T E S\TRIMESTRALES\I A T  2018\1ER TRIMESTRE 2018\DISCO IAT E-M_2018 y DH E-M_2018\"/>
    </mc:Choice>
  </mc:AlternateContent>
  <bookViews>
    <workbookView xWindow="0" yWindow="0" windowWidth="28800" windowHeight="11520" tabRatio="933"/>
  </bookViews>
  <sheets>
    <sheet name="Caratula" sheetId="65" r:id="rId1"/>
    <sheet name="ECG-1" sheetId="123" r:id="rId2"/>
    <sheet name="ECG-2" sheetId="48" r:id="rId3"/>
    <sheet name="EPC" sheetId="54" r:id="rId4"/>
    <sheet name="APP-1" sheetId="8" r:id="rId5"/>
    <sheet name="APP-2" sheetId="131" r:id="rId6"/>
    <sheet name="APP-3 (15O280)" sheetId="127" r:id="rId7"/>
    <sheet name="APP-3 (25MY75)" sheetId="80" r:id="rId8"/>
    <sheet name="APP-3 (25P180)" sheetId="105" r:id="rId9"/>
    <sheet name="APP-3 (25P280)" sheetId="106" r:id="rId10"/>
    <sheet name="APP-3 (25P680)" sheetId="107" r:id="rId11"/>
    <sheet name="APP-4 (15O280)" sheetId="134" r:id="rId12"/>
    <sheet name="APP-4 (25MY75)" sheetId="87" r:id="rId13"/>
    <sheet name="APP-4 (25P280)" sheetId="109" r:id="rId14"/>
    <sheet name="APP-4 (25P180)" sheetId="108" r:id="rId15"/>
    <sheet name="APP-4 (25P680)" sheetId="110" r:id="rId16"/>
    <sheet name="AR 1" sheetId="88" r:id="rId17"/>
    <sheet name="AR 2" sheetId="101" r:id="rId18"/>
    <sheet name="AR 3" sheetId="102" r:id="rId19"/>
    <sheet name="AR 4" sheetId="103" r:id="rId20"/>
    <sheet name="AR 5" sheetId="104" r:id="rId21"/>
    <sheet name="EAI-RCR" sheetId="100" r:id="rId22"/>
    <sheet name="PPI" sheetId="132" r:id="rId23"/>
    <sheet name="IAPP" sheetId="113" r:id="rId24"/>
    <sheet name="EAP" sheetId="133" r:id="rId25"/>
    <sheet name="ADS-1" sheetId="115" r:id="rId26"/>
    <sheet name="ADS-2" sheetId="116" r:id="rId27"/>
    <sheet name="SAP" sheetId="117" r:id="rId28"/>
    <sheet name="FIC" sheetId="118" r:id="rId29"/>
    <sheet name="AUR" sheetId="119" r:id="rId30"/>
    <sheet name="PPD" sheetId="120" r:id="rId31"/>
    <sheet name="APR" sheetId="121" r:id="rId32"/>
    <sheet name="Formato 6d" sheetId="122" r:id="rId33"/>
  </sheets>
  <externalReferences>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_____________EJE1" localSheetId="11">[1]INICIO!$Y$166:$Y$186</definedName>
    <definedName name="______________EJE1">[2]INICIO!$Y$166:$Y$186</definedName>
    <definedName name="______________EJE2" localSheetId="11">[1]INICIO!$Y$188:$Y$229</definedName>
    <definedName name="______________EJE2">[2]INICIO!$Y$188:$Y$229</definedName>
    <definedName name="______________EJE3" localSheetId="11">[1]INICIO!$Y$231:$Y$247</definedName>
    <definedName name="______________EJE3">[2]INICIO!$Y$231:$Y$247</definedName>
    <definedName name="______________EJE4" localSheetId="11">[1]INICIO!$Y$249:$Y$272</definedName>
    <definedName name="______________EJE4">[2]INICIO!$Y$249:$Y$272</definedName>
    <definedName name="______________EJE5" localSheetId="11">[1]INICIO!$Y$274:$Y$287</definedName>
    <definedName name="______________EJE5">[2]INICIO!$Y$274:$Y$287</definedName>
    <definedName name="______________EJE7" localSheetId="11">[1]INICIO!$Y$316:$Y$356</definedName>
    <definedName name="______________EJE7">[2]INICIO!$Y$316:$Y$356</definedName>
    <definedName name="_____________EJE6" localSheetId="11">[1]INICIO!$Y$289:$Y$314</definedName>
    <definedName name="_____________EJE6">[2]INICIO!$Y$289:$Y$314</definedName>
    <definedName name="____________EJE1" localSheetId="11">[1]INICIO!$Y$166:$Y$186</definedName>
    <definedName name="____________EJE1">[2]INICIO!$Y$166:$Y$186</definedName>
    <definedName name="____________EJE2" localSheetId="11">[1]INICIO!$Y$188:$Y$229</definedName>
    <definedName name="____________EJE2">[2]INICIO!$Y$188:$Y$229</definedName>
    <definedName name="____________EJE3" localSheetId="11">[1]INICIO!$Y$231:$Y$247</definedName>
    <definedName name="____________EJE3">[2]INICIO!$Y$231:$Y$247</definedName>
    <definedName name="____________EJE4" localSheetId="11">[1]INICIO!$Y$249:$Y$272</definedName>
    <definedName name="____________EJE4">[2]INICIO!$Y$249:$Y$272</definedName>
    <definedName name="____________EJE5" localSheetId="11">[1]INICIO!$Y$274:$Y$287</definedName>
    <definedName name="____________EJE5">[2]INICIO!$Y$274:$Y$287</definedName>
    <definedName name="____________EJE7" localSheetId="11">[1]INICIO!$Y$316:$Y$356</definedName>
    <definedName name="____________EJE7">[2]INICIO!$Y$316:$Y$356</definedName>
    <definedName name="___________EJE6" localSheetId="11">[1]INICIO!$Y$289:$Y$314</definedName>
    <definedName name="___________EJE6">[2]INICIO!$Y$289:$Y$314</definedName>
    <definedName name="__________EJE1" localSheetId="11">[1]INICIO!$Y$166:$Y$186</definedName>
    <definedName name="__________EJE1">[2]INICIO!$Y$166:$Y$186</definedName>
    <definedName name="__________EJE2" localSheetId="11">[1]INICIO!$Y$188:$Y$229</definedName>
    <definedName name="__________EJE2">[2]INICIO!$Y$188:$Y$229</definedName>
    <definedName name="__________EJE3" localSheetId="11">[1]INICIO!$Y$231:$Y$247</definedName>
    <definedName name="__________EJE3">[2]INICIO!$Y$231:$Y$247</definedName>
    <definedName name="__________EJE4" localSheetId="11">[1]INICIO!$Y$249:$Y$272</definedName>
    <definedName name="__________EJE4">[2]INICIO!$Y$249:$Y$272</definedName>
    <definedName name="__________EJE5" localSheetId="11">[1]INICIO!$Y$274:$Y$287</definedName>
    <definedName name="__________EJE5">[2]INICIO!$Y$274:$Y$287</definedName>
    <definedName name="__________EJE6" localSheetId="11">[1]INICIO!$Y$289:$Y$314</definedName>
    <definedName name="__________EJE6">[2]INICIO!$Y$289:$Y$314</definedName>
    <definedName name="__________EJE7" localSheetId="11">[1]INICIO!$Y$316:$Y$356</definedName>
    <definedName name="__________EJE7">[2]INICIO!$Y$316:$Y$356</definedName>
    <definedName name="________EJE1" localSheetId="11">[1]INICIO!$Y$166:$Y$186</definedName>
    <definedName name="________EJE1">[2]INICIO!$Y$166:$Y$186</definedName>
    <definedName name="________EJE2" localSheetId="11">[1]INICIO!$Y$188:$Y$229</definedName>
    <definedName name="________EJE2">[2]INICIO!$Y$188:$Y$229</definedName>
    <definedName name="________EJE3" localSheetId="11">[1]INICIO!$Y$231:$Y$247</definedName>
    <definedName name="________EJE3">[2]INICIO!$Y$231:$Y$247</definedName>
    <definedName name="________EJE4" localSheetId="11">[1]INICIO!$Y$249:$Y$272</definedName>
    <definedName name="________EJE4">[2]INICIO!$Y$249:$Y$272</definedName>
    <definedName name="________EJE5" localSheetId="11">[1]INICIO!$Y$274:$Y$287</definedName>
    <definedName name="________EJE5">[2]INICIO!$Y$274:$Y$287</definedName>
    <definedName name="________EJE6" localSheetId="11">[1]INICIO!$Y$289:$Y$314</definedName>
    <definedName name="________EJE6">[2]INICIO!$Y$289:$Y$314</definedName>
    <definedName name="________EJE7" localSheetId="11">[1]INICIO!$Y$316:$Y$356</definedName>
    <definedName name="________EJE7">[2]INICIO!$Y$316:$Y$356</definedName>
    <definedName name="_______EJE1" localSheetId="21">[3]INICIO!$Y$166:$Y$186</definedName>
    <definedName name="_______EJE1" localSheetId="22">[2]INICIO!$Y$166:$Y$186</definedName>
    <definedName name="_______EJE1">[4]INICIO!$Y$166:$Y$186</definedName>
    <definedName name="_______EJE2" localSheetId="21">[3]INICIO!$Y$188:$Y$229</definedName>
    <definedName name="_______EJE2" localSheetId="22">[2]INICIO!$Y$188:$Y$229</definedName>
    <definedName name="_______EJE2">[4]INICIO!$Y$188:$Y$229</definedName>
    <definedName name="_______EJE3" localSheetId="21">[3]INICIO!$Y$231:$Y$247</definedName>
    <definedName name="_______EJE3" localSheetId="22">[2]INICIO!$Y$231:$Y$247</definedName>
    <definedName name="_______EJE3">[4]INICIO!$Y$231:$Y$247</definedName>
    <definedName name="_______EJE4" localSheetId="21">[3]INICIO!$Y$249:$Y$272</definedName>
    <definedName name="_______EJE4" localSheetId="22">[2]INICIO!$Y$249:$Y$272</definedName>
    <definedName name="_______EJE4">[4]INICIO!$Y$249:$Y$272</definedName>
    <definedName name="_______EJE5" localSheetId="21">[3]INICIO!$Y$274:$Y$287</definedName>
    <definedName name="_______EJE5" localSheetId="22">[2]INICIO!$Y$274:$Y$287</definedName>
    <definedName name="_______EJE5">[4]INICIO!$Y$274:$Y$287</definedName>
    <definedName name="_______EJE6" localSheetId="21">[3]INICIO!$Y$289:$Y$314</definedName>
    <definedName name="_______EJE6" localSheetId="22">[2]INICIO!$Y$289:$Y$314</definedName>
    <definedName name="_______EJE6">[4]INICIO!$Y$289:$Y$314</definedName>
    <definedName name="_______EJE7" localSheetId="21">[3]INICIO!$Y$316:$Y$356</definedName>
    <definedName name="_______EJE7" localSheetId="22">[2]INICIO!$Y$316:$Y$356</definedName>
    <definedName name="_______EJE7">[4]INICIO!$Y$316:$Y$356</definedName>
    <definedName name="______EJE1" localSheetId="21">[3]INICIO!$Y$166:$Y$186</definedName>
    <definedName name="______EJE1" localSheetId="22">[2]INICIO!$Y$166:$Y$186</definedName>
    <definedName name="______EJE1">[4]INICIO!$Y$166:$Y$186</definedName>
    <definedName name="______EJE2" localSheetId="21">[3]INICIO!$Y$188:$Y$229</definedName>
    <definedName name="______EJE2" localSheetId="22">[2]INICIO!$Y$188:$Y$229</definedName>
    <definedName name="______EJE2">[4]INICIO!$Y$188:$Y$229</definedName>
    <definedName name="______EJE3" localSheetId="21">[3]INICIO!$Y$231:$Y$247</definedName>
    <definedName name="______EJE3" localSheetId="22">[2]INICIO!$Y$231:$Y$247</definedName>
    <definedName name="______EJE3">[4]INICIO!$Y$231:$Y$247</definedName>
    <definedName name="______EJE4" localSheetId="21">[3]INICIO!$Y$249:$Y$272</definedName>
    <definedName name="______EJE4" localSheetId="22">[2]INICIO!$Y$249:$Y$272</definedName>
    <definedName name="______EJE4">[4]INICIO!$Y$249:$Y$272</definedName>
    <definedName name="______EJE5" localSheetId="21">[3]INICIO!$Y$274:$Y$287</definedName>
    <definedName name="______EJE5" localSheetId="22">[2]INICIO!$Y$274:$Y$287</definedName>
    <definedName name="______EJE5">[4]INICIO!$Y$274:$Y$287</definedName>
    <definedName name="______EJE6" localSheetId="21">[3]INICIO!$Y$289:$Y$314</definedName>
    <definedName name="______EJE6" localSheetId="22">[2]INICIO!$Y$289:$Y$314</definedName>
    <definedName name="______EJE6">[4]INICIO!$Y$289:$Y$314</definedName>
    <definedName name="______EJE7" localSheetId="21">[3]INICIO!$Y$316:$Y$356</definedName>
    <definedName name="______EJE7" localSheetId="22">[2]INICIO!$Y$316:$Y$356</definedName>
    <definedName name="______EJE7">[4]INICIO!$Y$316:$Y$356</definedName>
    <definedName name="_____EJE1" localSheetId="21">[3]INICIO!$Y$166:$Y$186</definedName>
    <definedName name="_____EJE1" localSheetId="22">[2]INICIO!$Y$166:$Y$186</definedName>
    <definedName name="_____EJE1">[4]INICIO!$Y$166:$Y$186</definedName>
    <definedName name="_____EJE2" localSheetId="21">[3]INICIO!$Y$188:$Y$229</definedName>
    <definedName name="_____EJE2" localSheetId="22">[2]INICIO!$Y$188:$Y$229</definedName>
    <definedName name="_____EJE2">[4]INICIO!$Y$188:$Y$229</definedName>
    <definedName name="_____EJE3" localSheetId="21">[3]INICIO!$Y$231:$Y$247</definedName>
    <definedName name="_____EJE3" localSheetId="22">[2]INICIO!$Y$231:$Y$247</definedName>
    <definedName name="_____EJE3">[4]INICIO!$Y$231:$Y$247</definedName>
    <definedName name="_____EJE4" localSheetId="21">[3]INICIO!$Y$249:$Y$272</definedName>
    <definedName name="_____EJE4" localSheetId="22">[2]INICIO!$Y$249:$Y$272</definedName>
    <definedName name="_____EJE4">[4]INICIO!$Y$249:$Y$272</definedName>
    <definedName name="_____EJE5" localSheetId="21">[3]INICIO!$Y$274:$Y$287</definedName>
    <definedName name="_____EJE5" localSheetId="22">[2]INICIO!$Y$274:$Y$287</definedName>
    <definedName name="_____EJE5">[4]INICIO!$Y$274:$Y$287</definedName>
    <definedName name="_____EJE6" localSheetId="21">[3]INICIO!$Y$289:$Y$314</definedName>
    <definedName name="_____EJE6" localSheetId="22">[2]INICIO!$Y$289:$Y$314</definedName>
    <definedName name="_____EJE6">[4]INICIO!$Y$289:$Y$314</definedName>
    <definedName name="_____EJE7" localSheetId="21">[3]INICIO!$Y$316:$Y$356</definedName>
    <definedName name="_____EJE7" localSheetId="22">[2]INICIO!$Y$316:$Y$356</definedName>
    <definedName name="_____EJE7">[4]INICIO!$Y$316:$Y$356</definedName>
    <definedName name="____EJE1" localSheetId="11">[1]INICIO!$Y$166:$Y$186</definedName>
    <definedName name="____EJE1">[2]INICIO!$Y$166:$Y$186</definedName>
    <definedName name="____EJE2" localSheetId="11">[1]INICIO!$Y$188:$Y$229</definedName>
    <definedName name="____EJE2">[2]INICIO!$Y$188:$Y$229</definedName>
    <definedName name="____EJE3" localSheetId="11">[1]INICIO!$Y$231:$Y$247</definedName>
    <definedName name="____EJE3">[2]INICIO!$Y$231:$Y$247</definedName>
    <definedName name="____EJE4" localSheetId="11">[1]INICIO!$Y$249:$Y$272</definedName>
    <definedName name="____EJE4">[2]INICIO!$Y$249:$Y$272</definedName>
    <definedName name="____EJE5" localSheetId="11">[1]INICIO!$Y$274:$Y$287</definedName>
    <definedName name="____EJE5">[2]INICIO!$Y$274:$Y$287</definedName>
    <definedName name="____EJE6" localSheetId="11">[1]INICIO!$Y$289:$Y$314</definedName>
    <definedName name="____EJE6">[2]INICIO!$Y$289:$Y$314</definedName>
    <definedName name="____EJE7" localSheetId="11">[1]INICIO!$Y$316:$Y$356</definedName>
    <definedName name="____EJE7">[2]INICIO!$Y$316:$Y$356</definedName>
    <definedName name="___EJE1" localSheetId="11">[1]INICIO!$Y$166:$Y$186</definedName>
    <definedName name="___EJE1" localSheetId="16">[4]INICIO!$Y$166:$Y$186</definedName>
    <definedName name="___EJE1" localSheetId="17">[4]INICIO!$Y$166:$Y$186</definedName>
    <definedName name="___EJE1" localSheetId="18">[4]INICIO!$Y$166:$Y$186</definedName>
    <definedName name="___EJE1" localSheetId="19">[4]INICIO!$Y$166:$Y$186</definedName>
    <definedName name="___EJE1" localSheetId="20">[4]INICIO!$Y$166:$Y$186</definedName>
    <definedName name="___EJE1" localSheetId="21">[3]INICIO!$Y$166:$Y$186</definedName>
    <definedName name="___EJE1" localSheetId="22">[2]INICIO!$Y$166:$Y$186</definedName>
    <definedName name="___EJE1">[2]INICIO!$Y$166:$Y$186</definedName>
    <definedName name="___EJE2" localSheetId="11">[1]INICIO!$Y$188:$Y$229</definedName>
    <definedName name="___EJE2" localSheetId="16">[4]INICIO!$Y$188:$Y$229</definedName>
    <definedName name="___EJE2" localSheetId="17">[4]INICIO!$Y$188:$Y$229</definedName>
    <definedName name="___EJE2" localSheetId="18">[4]INICIO!$Y$188:$Y$229</definedName>
    <definedName name="___EJE2" localSheetId="19">[4]INICIO!$Y$188:$Y$229</definedName>
    <definedName name="___EJE2" localSheetId="20">[4]INICIO!$Y$188:$Y$229</definedName>
    <definedName name="___EJE2" localSheetId="21">[3]INICIO!$Y$188:$Y$229</definedName>
    <definedName name="___EJE2" localSheetId="22">[2]INICIO!$Y$188:$Y$229</definedName>
    <definedName name="___EJE2">[2]INICIO!$Y$188:$Y$229</definedName>
    <definedName name="___EJE3" localSheetId="11">[1]INICIO!$Y$231:$Y$247</definedName>
    <definedName name="___EJE3" localSheetId="16">[4]INICIO!$Y$231:$Y$247</definedName>
    <definedName name="___EJE3" localSheetId="17">[4]INICIO!$Y$231:$Y$247</definedName>
    <definedName name="___EJE3" localSheetId="18">[4]INICIO!$Y$231:$Y$247</definedName>
    <definedName name="___EJE3" localSheetId="19">[4]INICIO!$Y$231:$Y$247</definedName>
    <definedName name="___EJE3" localSheetId="20">[4]INICIO!$Y$231:$Y$247</definedName>
    <definedName name="___EJE3" localSheetId="21">[3]INICIO!$Y$231:$Y$247</definedName>
    <definedName name="___EJE3" localSheetId="22">[2]INICIO!$Y$231:$Y$247</definedName>
    <definedName name="___EJE3">[2]INICIO!$Y$231:$Y$247</definedName>
    <definedName name="___EJE4" localSheetId="11">[1]INICIO!$Y$249:$Y$272</definedName>
    <definedName name="___EJE4" localSheetId="16">[4]INICIO!$Y$249:$Y$272</definedName>
    <definedName name="___EJE4" localSheetId="17">[4]INICIO!$Y$249:$Y$272</definedName>
    <definedName name="___EJE4" localSheetId="18">[4]INICIO!$Y$249:$Y$272</definedName>
    <definedName name="___EJE4" localSheetId="19">[4]INICIO!$Y$249:$Y$272</definedName>
    <definedName name="___EJE4" localSheetId="20">[4]INICIO!$Y$249:$Y$272</definedName>
    <definedName name="___EJE4" localSheetId="21">[3]INICIO!$Y$249:$Y$272</definedName>
    <definedName name="___EJE4" localSheetId="22">[2]INICIO!$Y$249:$Y$272</definedName>
    <definedName name="___EJE4">[2]INICIO!$Y$249:$Y$272</definedName>
    <definedName name="___EJE5" localSheetId="11">[1]INICIO!$Y$274:$Y$287</definedName>
    <definedName name="___EJE5" localSheetId="16">[4]INICIO!$Y$274:$Y$287</definedName>
    <definedName name="___EJE5" localSheetId="17">[4]INICIO!$Y$274:$Y$287</definedName>
    <definedName name="___EJE5" localSheetId="18">[4]INICIO!$Y$274:$Y$287</definedName>
    <definedName name="___EJE5" localSheetId="19">[4]INICIO!$Y$274:$Y$287</definedName>
    <definedName name="___EJE5" localSheetId="20">[4]INICIO!$Y$274:$Y$287</definedName>
    <definedName name="___EJE5" localSheetId="21">[3]INICIO!$Y$274:$Y$287</definedName>
    <definedName name="___EJE5" localSheetId="22">[2]INICIO!$Y$274:$Y$287</definedName>
    <definedName name="___EJE5">[2]INICIO!$Y$274:$Y$287</definedName>
    <definedName name="___EJE6" localSheetId="11">[1]INICIO!$Y$289:$Y$314</definedName>
    <definedName name="___EJE6" localSheetId="16">[4]INICIO!$Y$289:$Y$314</definedName>
    <definedName name="___EJE6" localSheetId="17">[4]INICIO!$Y$289:$Y$314</definedName>
    <definedName name="___EJE6" localSheetId="18">[4]INICIO!$Y$289:$Y$314</definedName>
    <definedName name="___EJE6" localSheetId="19">[4]INICIO!$Y$289:$Y$314</definedName>
    <definedName name="___EJE6" localSheetId="20">[4]INICIO!$Y$289:$Y$314</definedName>
    <definedName name="___EJE6" localSheetId="21">[3]INICIO!$Y$289:$Y$314</definedName>
    <definedName name="___EJE6" localSheetId="22">[2]INICIO!$Y$289:$Y$314</definedName>
    <definedName name="___EJE6">[2]INICIO!$Y$289:$Y$314</definedName>
    <definedName name="___EJE7" localSheetId="11">[1]INICIO!$Y$316:$Y$356</definedName>
    <definedName name="___EJE7" localSheetId="16">[4]INICIO!$Y$316:$Y$356</definedName>
    <definedName name="___EJE7" localSheetId="17">[4]INICIO!$Y$316:$Y$356</definedName>
    <definedName name="___EJE7" localSheetId="18">[4]INICIO!$Y$316:$Y$356</definedName>
    <definedName name="___EJE7" localSheetId="19">[4]INICIO!$Y$316:$Y$356</definedName>
    <definedName name="___EJE7" localSheetId="20">[4]INICIO!$Y$316:$Y$356</definedName>
    <definedName name="___EJE7" localSheetId="21">[3]INICIO!$Y$316:$Y$356</definedName>
    <definedName name="___EJE7" localSheetId="22">[2]INICIO!$Y$316:$Y$356</definedName>
    <definedName name="___EJE7">[2]INICIO!$Y$316:$Y$356</definedName>
    <definedName name="__EJE1" localSheetId="11">[1]INICIO!$Y$166:$Y$186</definedName>
    <definedName name="__EJE1" localSheetId="16">[4]INICIO!$Y$166:$Y$186</definedName>
    <definedName name="__EJE1" localSheetId="17">[4]INICIO!$Y$166:$Y$186</definedName>
    <definedName name="__EJE1" localSheetId="18">[4]INICIO!$Y$166:$Y$186</definedName>
    <definedName name="__EJE1" localSheetId="19">[4]INICIO!$Y$166:$Y$186</definedName>
    <definedName name="__EJE1" localSheetId="20">[4]INICIO!$Y$166:$Y$186</definedName>
    <definedName name="__EJE1" localSheetId="21">[3]INICIO!$Y$166:$Y$186</definedName>
    <definedName name="__EJE1" localSheetId="22">[2]INICIO!$Y$166:$Y$186</definedName>
    <definedName name="__EJE1">[2]INICIO!$Y$166:$Y$186</definedName>
    <definedName name="__EJE2" localSheetId="11">[1]INICIO!$Y$188:$Y$229</definedName>
    <definedName name="__EJE2" localSheetId="16">[4]INICIO!$Y$188:$Y$229</definedName>
    <definedName name="__EJE2" localSheetId="17">[4]INICIO!$Y$188:$Y$229</definedName>
    <definedName name="__EJE2" localSheetId="18">[4]INICIO!$Y$188:$Y$229</definedName>
    <definedName name="__EJE2" localSheetId="19">[4]INICIO!$Y$188:$Y$229</definedName>
    <definedName name="__EJE2" localSheetId="20">[4]INICIO!$Y$188:$Y$229</definedName>
    <definedName name="__EJE2" localSheetId="21">[3]INICIO!$Y$188:$Y$229</definedName>
    <definedName name="__EJE2" localSheetId="22">[2]INICIO!$Y$188:$Y$229</definedName>
    <definedName name="__EJE2">[2]INICIO!$Y$188:$Y$229</definedName>
    <definedName name="__EJE3" localSheetId="11">[1]INICIO!$Y$231:$Y$247</definedName>
    <definedName name="__EJE3" localSheetId="16">[4]INICIO!$Y$231:$Y$247</definedName>
    <definedName name="__EJE3" localSheetId="17">[4]INICIO!$Y$231:$Y$247</definedName>
    <definedName name="__EJE3" localSheetId="18">[4]INICIO!$Y$231:$Y$247</definedName>
    <definedName name="__EJE3" localSheetId="19">[4]INICIO!$Y$231:$Y$247</definedName>
    <definedName name="__EJE3" localSheetId="20">[4]INICIO!$Y$231:$Y$247</definedName>
    <definedName name="__EJE3" localSheetId="21">[3]INICIO!$Y$231:$Y$247</definedName>
    <definedName name="__EJE3" localSheetId="22">[2]INICIO!$Y$231:$Y$247</definedName>
    <definedName name="__EJE3">[2]INICIO!$Y$231:$Y$247</definedName>
    <definedName name="__EJE4" localSheetId="11">[1]INICIO!$Y$249:$Y$272</definedName>
    <definedName name="__EJE4" localSheetId="16">[4]INICIO!$Y$249:$Y$272</definedName>
    <definedName name="__EJE4" localSheetId="17">[4]INICIO!$Y$249:$Y$272</definedName>
    <definedName name="__EJE4" localSheetId="18">[4]INICIO!$Y$249:$Y$272</definedName>
    <definedName name="__EJE4" localSheetId="19">[4]INICIO!$Y$249:$Y$272</definedName>
    <definedName name="__EJE4" localSheetId="20">[4]INICIO!$Y$249:$Y$272</definedName>
    <definedName name="__EJE4" localSheetId="21">[3]INICIO!$Y$249:$Y$272</definedName>
    <definedName name="__EJE4" localSheetId="22">[2]INICIO!$Y$249:$Y$272</definedName>
    <definedName name="__EJE4">[2]INICIO!$Y$249:$Y$272</definedName>
    <definedName name="__EJE5" localSheetId="11">[1]INICIO!$Y$274:$Y$287</definedName>
    <definedName name="__EJE5" localSheetId="16">[4]INICIO!$Y$274:$Y$287</definedName>
    <definedName name="__EJE5" localSheetId="17">[4]INICIO!$Y$274:$Y$287</definedName>
    <definedName name="__EJE5" localSheetId="18">[4]INICIO!$Y$274:$Y$287</definedName>
    <definedName name="__EJE5" localSheetId="19">[4]INICIO!$Y$274:$Y$287</definedName>
    <definedName name="__EJE5" localSheetId="20">[4]INICIO!$Y$274:$Y$287</definedName>
    <definedName name="__EJE5" localSheetId="21">[3]INICIO!$Y$274:$Y$287</definedName>
    <definedName name="__EJE5" localSheetId="22">[2]INICIO!$Y$274:$Y$287</definedName>
    <definedName name="__EJE5">[2]INICIO!$Y$274:$Y$287</definedName>
    <definedName name="__EJE6" localSheetId="11">[1]INICIO!$Y$289:$Y$314</definedName>
    <definedName name="__EJE6" localSheetId="16">[4]INICIO!$Y$289:$Y$314</definedName>
    <definedName name="__EJE6" localSheetId="17">[4]INICIO!$Y$289:$Y$314</definedName>
    <definedName name="__EJE6" localSheetId="18">[4]INICIO!$Y$289:$Y$314</definedName>
    <definedName name="__EJE6" localSheetId="19">[4]INICIO!$Y$289:$Y$314</definedName>
    <definedName name="__EJE6" localSheetId="20">[4]INICIO!$Y$289:$Y$314</definedName>
    <definedName name="__EJE6" localSheetId="21">[3]INICIO!$Y$289:$Y$314</definedName>
    <definedName name="__EJE6" localSheetId="22">[2]INICIO!$Y$289:$Y$314</definedName>
    <definedName name="__EJE6">[2]INICIO!$Y$289:$Y$314</definedName>
    <definedName name="__EJE7" localSheetId="11">[1]INICIO!$Y$316:$Y$356</definedName>
    <definedName name="__EJE7" localSheetId="16">[4]INICIO!$Y$316:$Y$356</definedName>
    <definedName name="__EJE7" localSheetId="17">[4]INICIO!$Y$316:$Y$356</definedName>
    <definedName name="__EJE7" localSheetId="18">[4]INICIO!$Y$316:$Y$356</definedName>
    <definedName name="__EJE7" localSheetId="19">[4]INICIO!$Y$316:$Y$356</definedName>
    <definedName name="__EJE7" localSheetId="20">[4]INICIO!$Y$316:$Y$356</definedName>
    <definedName name="__EJE7" localSheetId="21">[3]INICIO!$Y$316:$Y$356</definedName>
    <definedName name="__EJE7" localSheetId="22">[2]INICIO!$Y$316:$Y$356</definedName>
    <definedName name="__EJE7">[2]INICIO!$Y$316:$Y$356</definedName>
    <definedName name="_EJE1" localSheetId="11">[1]INICIO!$Y$166:$Y$186</definedName>
    <definedName name="_EJE1" localSheetId="16">[4]INICIO!$Y$166:$Y$186</definedName>
    <definedName name="_EJE1" localSheetId="17">[4]INICIO!$Y$166:$Y$186</definedName>
    <definedName name="_EJE1" localSheetId="18">[4]INICIO!$Y$166:$Y$186</definedName>
    <definedName name="_EJE1" localSheetId="19">[4]INICIO!$Y$166:$Y$186</definedName>
    <definedName name="_EJE1" localSheetId="20">[4]INICIO!$Y$166:$Y$186</definedName>
    <definedName name="_EJE1" localSheetId="21">[3]INICIO!$Y$166:$Y$186</definedName>
    <definedName name="_EJE1" localSheetId="23">[5]INICIO!$Y$166:$Y$186</definedName>
    <definedName name="_EJE1" localSheetId="22">[2]INICIO!$Y$166:$Y$186</definedName>
    <definedName name="_EJE1">[2]INICIO!$Y$166:$Y$186</definedName>
    <definedName name="_EJE2" localSheetId="11">[1]INICIO!$Y$188:$Y$229</definedName>
    <definedName name="_EJE2" localSheetId="16">[4]INICIO!$Y$188:$Y$229</definedName>
    <definedName name="_EJE2" localSheetId="17">[4]INICIO!$Y$188:$Y$229</definedName>
    <definedName name="_EJE2" localSheetId="18">[4]INICIO!$Y$188:$Y$229</definedName>
    <definedName name="_EJE2" localSheetId="19">[4]INICIO!$Y$188:$Y$229</definedName>
    <definedName name="_EJE2" localSheetId="20">[4]INICIO!$Y$188:$Y$229</definedName>
    <definedName name="_EJE2" localSheetId="21">[3]INICIO!$Y$188:$Y$229</definedName>
    <definedName name="_EJE2" localSheetId="23">[5]INICIO!$Y$188:$Y$229</definedName>
    <definedName name="_EJE2" localSheetId="22">[2]INICIO!$Y$188:$Y$229</definedName>
    <definedName name="_EJE2">[2]INICIO!$Y$188:$Y$229</definedName>
    <definedName name="_EJE3" localSheetId="11">[1]INICIO!$Y$231:$Y$247</definedName>
    <definedName name="_EJE3" localSheetId="16">[4]INICIO!$Y$231:$Y$247</definedName>
    <definedName name="_EJE3" localSheetId="17">[4]INICIO!$Y$231:$Y$247</definedName>
    <definedName name="_EJE3" localSheetId="18">[4]INICIO!$Y$231:$Y$247</definedName>
    <definedName name="_EJE3" localSheetId="19">[4]INICIO!$Y$231:$Y$247</definedName>
    <definedName name="_EJE3" localSheetId="20">[4]INICIO!$Y$231:$Y$247</definedName>
    <definedName name="_EJE3" localSheetId="21">[3]INICIO!$Y$231:$Y$247</definedName>
    <definedName name="_EJE3" localSheetId="23">[5]INICIO!$Y$231:$Y$247</definedName>
    <definedName name="_EJE3" localSheetId="22">[2]INICIO!$Y$231:$Y$247</definedName>
    <definedName name="_EJE3">[2]INICIO!$Y$231:$Y$247</definedName>
    <definedName name="_EJE4" localSheetId="11">[1]INICIO!$Y$249:$Y$272</definedName>
    <definedName name="_EJE4" localSheetId="16">[4]INICIO!$Y$249:$Y$272</definedName>
    <definedName name="_EJE4" localSheetId="17">[4]INICIO!$Y$249:$Y$272</definedName>
    <definedName name="_EJE4" localSheetId="18">[4]INICIO!$Y$249:$Y$272</definedName>
    <definedName name="_EJE4" localSheetId="19">[4]INICIO!$Y$249:$Y$272</definedName>
    <definedName name="_EJE4" localSheetId="20">[4]INICIO!$Y$249:$Y$272</definedName>
    <definedName name="_EJE4" localSheetId="21">[3]INICIO!$Y$249:$Y$272</definedName>
    <definedName name="_EJE4" localSheetId="23">[5]INICIO!$Y$249:$Y$272</definedName>
    <definedName name="_EJE4" localSheetId="22">[2]INICIO!$Y$249:$Y$272</definedName>
    <definedName name="_EJE4">[2]INICIO!$Y$249:$Y$272</definedName>
    <definedName name="_EJE5" localSheetId="11">[1]INICIO!$Y$274:$Y$287</definedName>
    <definedName name="_EJE5" localSheetId="16">[4]INICIO!$Y$274:$Y$287</definedName>
    <definedName name="_EJE5" localSheetId="17">[4]INICIO!$Y$274:$Y$287</definedName>
    <definedName name="_EJE5" localSheetId="18">[4]INICIO!$Y$274:$Y$287</definedName>
    <definedName name="_EJE5" localSheetId="19">[4]INICIO!$Y$274:$Y$287</definedName>
    <definedName name="_EJE5" localSheetId="20">[4]INICIO!$Y$274:$Y$287</definedName>
    <definedName name="_EJE5" localSheetId="21">[3]INICIO!$Y$274:$Y$287</definedName>
    <definedName name="_EJE5" localSheetId="23">[5]INICIO!$Y$274:$Y$287</definedName>
    <definedName name="_EJE5" localSheetId="22">[2]INICIO!$Y$274:$Y$287</definedName>
    <definedName name="_EJE5">[2]INICIO!$Y$274:$Y$287</definedName>
    <definedName name="_EJE6" localSheetId="11">[1]INICIO!$Y$289:$Y$314</definedName>
    <definedName name="_EJE6" localSheetId="16">[4]INICIO!$Y$289:$Y$314</definedName>
    <definedName name="_EJE6" localSheetId="17">[4]INICIO!$Y$289:$Y$314</definedName>
    <definedName name="_EJE6" localSheetId="18">[4]INICIO!$Y$289:$Y$314</definedName>
    <definedName name="_EJE6" localSheetId="19">[4]INICIO!$Y$289:$Y$314</definedName>
    <definedName name="_EJE6" localSheetId="20">[4]INICIO!$Y$289:$Y$314</definedName>
    <definedName name="_EJE6" localSheetId="21">[3]INICIO!$Y$289:$Y$314</definedName>
    <definedName name="_EJE6" localSheetId="23">[5]INICIO!$Y$289:$Y$314</definedName>
    <definedName name="_EJE6" localSheetId="22">[2]INICIO!$Y$289:$Y$314</definedName>
    <definedName name="_EJE6">[2]INICIO!$Y$289:$Y$314</definedName>
    <definedName name="_EJE7" localSheetId="11">[1]INICIO!$Y$316:$Y$356</definedName>
    <definedName name="_EJE7" localSheetId="16">[4]INICIO!$Y$316:$Y$356</definedName>
    <definedName name="_EJE7" localSheetId="17">[4]INICIO!$Y$316:$Y$356</definedName>
    <definedName name="_EJE7" localSheetId="18">[4]INICIO!$Y$316:$Y$356</definedName>
    <definedName name="_EJE7" localSheetId="19">[4]INICIO!$Y$316:$Y$356</definedName>
    <definedName name="_EJE7" localSheetId="20">[4]INICIO!$Y$316:$Y$356</definedName>
    <definedName name="_EJE7" localSheetId="21">[3]INICIO!$Y$316:$Y$356</definedName>
    <definedName name="_EJE7" localSheetId="23">[5]INICIO!$Y$316:$Y$356</definedName>
    <definedName name="_EJE7" localSheetId="22">[2]INICIO!$Y$316:$Y$356</definedName>
    <definedName name="_EJE7">[2]INICIO!$Y$316:$Y$356</definedName>
    <definedName name="_xlnm._FilterDatabase" localSheetId="22" hidden="1">PPI!$A$8:$G$37</definedName>
    <definedName name="_Toc256789589" localSheetId="3">EPC!$A$1</definedName>
    <definedName name="adys_tipo" localSheetId="11">[1]INICIO!$AR$24:$AR$27</definedName>
    <definedName name="adys_tipo" localSheetId="16">[4]INICIO!$AR$24:$AR$27</definedName>
    <definedName name="adys_tipo" localSheetId="17">[4]INICIO!$AR$24:$AR$27</definedName>
    <definedName name="adys_tipo" localSheetId="18">[4]INICIO!$AR$24:$AR$27</definedName>
    <definedName name="adys_tipo" localSheetId="19">[4]INICIO!$AR$24:$AR$27</definedName>
    <definedName name="adys_tipo" localSheetId="20">[4]INICIO!$AR$24:$AR$27</definedName>
    <definedName name="adys_tipo" localSheetId="21">[3]INICIO!$AR$24:$AR$27</definedName>
    <definedName name="adys_tipo" localSheetId="23">[5]INICIO!$AR$24:$AR$27</definedName>
    <definedName name="adys_tipo" localSheetId="22">[2]INICIO!$AR$24:$AR$27</definedName>
    <definedName name="adys_tipo">[2]INICIO!$AR$24:$AR$27</definedName>
    <definedName name="AI" localSheetId="11">[1]INICIO!$AU$5:$AW$543</definedName>
    <definedName name="AI" localSheetId="16">[4]INICIO!$AU$5:$AW$543</definedName>
    <definedName name="AI" localSheetId="17">[4]INICIO!$AU$5:$AW$543</definedName>
    <definedName name="AI" localSheetId="18">[4]INICIO!$AU$5:$AW$543</definedName>
    <definedName name="AI" localSheetId="19">[4]INICIO!$AU$5:$AW$543</definedName>
    <definedName name="AI" localSheetId="20">[4]INICIO!$AU$5:$AW$543</definedName>
    <definedName name="AI" localSheetId="21">[3]INICIO!$AU$5:$AW$543</definedName>
    <definedName name="AI" localSheetId="23">[5]INICIO!$AU$5:$AW$543</definedName>
    <definedName name="AI" localSheetId="22">[2]INICIO!$AU$5:$AW$543</definedName>
    <definedName name="AI">[2]INICIO!$AU$5:$AW$543</definedName>
    <definedName name="_xlnm.Print_Area" localSheetId="4">'APP-1'!$A$1:$Q$111</definedName>
    <definedName name="_xlnm.Print_Area" localSheetId="6">'APP-3 (15O280)'!$A$1:$U$111</definedName>
    <definedName name="_xlnm.Print_Area" localSheetId="7">'APP-3 (25MY75)'!$A$1:$U$40</definedName>
    <definedName name="_xlnm.Print_Area" localSheetId="8">'APP-3 (25P180)'!$A$1:$U$40</definedName>
    <definedName name="_xlnm.Print_Area" localSheetId="9">'APP-3 (25P280)'!$A$1:$U$40</definedName>
    <definedName name="_xlnm.Print_Area" localSheetId="10">'APP-3 (25P680)'!$A$1:$U$40</definedName>
    <definedName name="_xlnm.Print_Area" localSheetId="16">'AR 1'!$A$1:$O$276</definedName>
    <definedName name="_xlnm.Print_Area" localSheetId="17">'AR 2'!$A$1:$O$30</definedName>
    <definedName name="_xlnm.Print_Area" localSheetId="18">'AR 3'!$A$1:$O$35</definedName>
    <definedName name="_xlnm.Print_Area" localSheetId="19">'AR 4'!$A$1:$O$205</definedName>
    <definedName name="_xlnm.Print_Area" localSheetId="20">'AR 5'!$A$1:$O$58</definedName>
    <definedName name="_xlnm.Print_Area" localSheetId="23">IAPP!$A$1:$K$18</definedName>
    <definedName name="_xlnm.Print_Area" localSheetId="22">PPI!$A$1:$G$40</definedName>
    <definedName name="CAPIT" localSheetId="5">#REF!</definedName>
    <definedName name="CAPIT" localSheetId="6">#REF!</definedName>
    <definedName name="CAPIT" localSheetId="8">#REF!</definedName>
    <definedName name="CAPIT" localSheetId="9">#REF!</definedName>
    <definedName name="CAPIT" localSheetId="10">#REF!</definedName>
    <definedName name="CAPIT" localSheetId="11">#REF!</definedName>
    <definedName name="CAPIT" localSheetId="14">#REF!</definedName>
    <definedName name="CAPIT" localSheetId="13">#REF!</definedName>
    <definedName name="CAPIT" localSheetId="15">#REF!</definedName>
    <definedName name="CAPIT" localSheetId="31">#REF!</definedName>
    <definedName name="CAPIT" localSheetId="16">#REF!</definedName>
    <definedName name="CAPIT" localSheetId="17">#REF!</definedName>
    <definedName name="CAPIT" localSheetId="18">#REF!</definedName>
    <definedName name="CAPIT" localSheetId="19">#REF!</definedName>
    <definedName name="CAPIT" localSheetId="20">#REF!</definedName>
    <definedName name="CAPIT" localSheetId="21">#REF!</definedName>
    <definedName name="CAPIT" localSheetId="24">#REF!</definedName>
    <definedName name="CAPIT" localSheetId="1">#REF!</definedName>
    <definedName name="CAPIT" localSheetId="32">#REF!</definedName>
    <definedName name="CAPIT" localSheetId="22">#REF!</definedName>
    <definedName name="CAPIT">#REF!</definedName>
    <definedName name="CENPAR" localSheetId="5">#REF!</definedName>
    <definedName name="CENPAR" localSheetId="6">#REF!</definedName>
    <definedName name="CENPAR" localSheetId="8">#REF!</definedName>
    <definedName name="CENPAR" localSheetId="9">#REF!</definedName>
    <definedName name="CENPAR" localSheetId="10">#REF!</definedName>
    <definedName name="CENPAR" localSheetId="11">#REF!</definedName>
    <definedName name="CENPAR" localSheetId="14">#REF!</definedName>
    <definedName name="CENPAR" localSheetId="13">#REF!</definedName>
    <definedName name="CENPAR" localSheetId="15">#REF!</definedName>
    <definedName name="CENPAR" localSheetId="31">#REF!</definedName>
    <definedName name="CENPAR" localSheetId="16">#REF!</definedName>
    <definedName name="CENPAR" localSheetId="17">#REF!</definedName>
    <definedName name="CENPAR" localSheetId="18">#REF!</definedName>
    <definedName name="CENPAR" localSheetId="19">#REF!</definedName>
    <definedName name="CENPAR" localSheetId="20">#REF!</definedName>
    <definedName name="CENPAR" localSheetId="21">#REF!</definedName>
    <definedName name="CENPAR" localSheetId="24">#REF!</definedName>
    <definedName name="CENPAR" localSheetId="1">#REF!</definedName>
    <definedName name="CENPAR" localSheetId="32">#REF!</definedName>
    <definedName name="CENPAR" localSheetId="22">#REF!</definedName>
    <definedName name="CENPAR">#REF!</definedName>
    <definedName name="datos" localSheetId="11">OFFSET([6]datos!$A$1,0,0,COUNTA([6]datos!$A$1:$A$65536),23)</definedName>
    <definedName name="datos" localSheetId="31">OFFSET([2]datos!$A$1,0,0,COUNTA([2]datos!$A$1:$A$65536),23)</definedName>
    <definedName name="datos" localSheetId="16">OFFSET([7]datos!$A$1,0,0,COUNTA([7]datos!$A$1:$A$65536),23)</definedName>
    <definedName name="datos" localSheetId="17">OFFSET([7]datos!$A$1,0,0,COUNTA([7]datos!$A$1:$A$65536),23)</definedName>
    <definedName name="datos" localSheetId="18">OFFSET([7]datos!$A$1,0,0,COUNTA([7]datos!$A$1:$A$65536),23)</definedName>
    <definedName name="datos" localSheetId="19">OFFSET([7]datos!$A$1,0,0,COUNTA([7]datos!$A$1:$A$65536),23)</definedName>
    <definedName name="datos" localSheetId="20">OFFSET([7]datos!$A$1,0,0,COUNTA([7]datos!$A$1:$A$65536),23)</definedName>
    <definedName name="datos" localSheetId="29">OFFSET([2]datos!$A$1,0,0,COUNTA([2]datos!$A$1:$A$65536),23)</definedName>
    <definedName name="datos" localSheetId="21">OFFSET([8]datos!$A$1,0,0,COUNTA([8]datos!$A$1:$A$65536),23)</definedName>
    <definedName name="datos" localSheetId="23">OFFSET([9]datos!$A$1,0,0,COUNTA([9]datos!$A$1:$A$65536),23)</definedName>
    <definedName name="datos" localSheetId="22">OFFSET([10]datos!$A$1,0,0,COUNTA([10]datos!$A$1:$A$65536),23)</definedName>
    <definedName name="datos">OFFSET([10]datos!$A$1,0,0,COUNTA([10]datos!$A$1:$A$65536),23)</definedName>
    <definedName name="dc" localSheetId="5">#REF!</definedName>
    <definedName name="dc" localSheetId="6">#REF!</definedName>
    <definedName name="dc" localSheetId="8">#REF!</definedName>
    <definedName name="dc" localSheetId="9">#REF!</definedName>
    <definedName name="dc" localSheetId="10">#REF!</definedName>
    <definedName name="dc" localSheetId="11">#REF!</definedName>
    <definedName name="dc" localSheetId="14">#REF!</definedName>
    <definedName name="dc" localSheetId="13">#REF!</definedName>
    <definedName name="dc" localSheetId="15">#REF!</definedName>
    <definedName name="dc" localSheetId="31">#REF!</definedName>
    <definedName name="dc" localSheetId="16">#REF!</definedName>
    <definedName name="dc" localSheetId="17">#REF!</definedName>
    <definedName name="dc" localSheetId="18">#REF!</definedName>
    <definedName name="dc" localSheetId="19">#REF!</definedName>
    <definedName name="dc" localSheetId="20">#REF!</definedName>
    <definedName name="dc" localSheetId="21">#REF!</definedName>
    <definedName name="dc" localSheetId="24">#REF!</definedName>
    <definedName name="dc" localSheetId="1">#REF!</definedName>
    <definedName name="dc" localSheetId="32">#REF!</definedName>
    <definedName name="dc" localSheetId="22">#REF!</definedName>
    <definedName name="dc">#REF!</definedName>
    <definedName name="DEFAULT" localSheetId="11">[1]INICIO!$AA$10</definedName>
    <definedName name="DEFAULT" localSheetId="16">[4]INICIO!$AA$10</definedName>
    <definedName name="DEFAULT" localSheetId="17">[4]INICIO!$AA$10</definedName>
    <definedName name="DEFAULT" localSheetId="18">[4]INICIO!$AA$10</definedName>
    <definedName name="DEFAULT" localSheetId="19">[4]INICIO!$AA$10</definedName>
    <definedName name="DEFAULT" localSheetId="20">[4]INICIO!$AA$10</definedName>
    <definedName name="DEFAULT" localSheetId="21">[3]INICIO!$AA$10</definedName>
    <definedName name="DEFAULT" localSheetId="23">[5]INICIO!$AA$10</definedName>
    <definedName name="DEFAULT" localSheetId="22">[2]INICIO!$AA$10</definedName>
    <definedName name="DEFAULT">[2]INICIO!$AA$10</definedName>
    <definedName name="DEUDA" localSheetId="5">#REF!</definedName>
    <definedName name="DEUDA" localSheetId="6">#REF!</definedName>
    <definedName name="DEUDA" localSheetId="8">#REF!</definedName>
    <definedName name="DEUDA" localSheetId="9">#REF!</definedName>
    <definedName name="DEUDA" localSheetId="10">#REF!</definedName>
    <definedName name="DEUDA" localSheetId="11">#REF!</definedName>
    <definedName name="DEUDA" localSheetId="14">#REF!</definedName>
    <definedName name="DEUDA" localSheetId="13">#REF!</definedName>
    <definedName name="DEUDA" localSheetId="15">#REF!</definedName>
    <definedName name="DEUDA" localSheetId="31">#REF!</definedName>
    <definedName name="DEUDA" localSheetId="16">#REF!</definedName>
    <definedName name="DEUDA" localSheetId="17">#REF!</definedName>
    <definedName name="DEUDA" localSheetId="18">#REF!</definedName>
    <definedName name="DEUDA" localSheetId="19">#REF!</definedName>
    <definedName name="DEUDA" localSheetId="20">#REF!</definedName>
    <definedName name="DEUDA" localSheetId="21">#REF!</definedName>
    <definedName name="DEUDA" localSheetId="24">#REF!</definedName>
    <definedName name="DEUDA" localSheetId="1">#REF!</definedName>
    <definedName name="DEUDA" localSheetId="32">#REF!</definedName>
    <definedName name="DEUDA" localSheetId="22">#REF!</definedName>
    <definedName name="DEUDA">#REF!</definedName>
    <definedName name="egvb" localSheetId="5">#REF!</definedName>
    <definedName name="egvb" localSheetId="6">#REF!</definedName>
    <definedName name="egvb" localSheetId="8">#REF!</definedName>
    <definedName name="egvb" localSheetId="9">#REF!</definedName>
    <definedName name="egvb" localSheetId="10">#REF!</definedName>
    <definedName name="egvb" localSheetId="11">#REF!</definedName>
    <definedName name="egvb" localSheetId="14">#REF!</definedName>
    <definedName name="egvb" localSheetId="13">#REF!</definedName>
    <definedName name="egvb" localSheetId="15">#REF!</definedName>
    <definedName name="egvb" localSheetId="31">#REF!</definedName>
    <definedName name="egvb" localSheetId="16">#REF!</definedName>
    <definedName name="egvb" localSheetId="17">#REF!</definedName>
    <definedName name="egvb" localSheetId="18">#REF!</definedName>
    <definedName name="egvb" localSheetId="19">#REF!</definedName>
    <definedName name="egvb" localSheetId="20">#REF!</definedName>
    <definedName name="egvb" localSheetId="21">#REF!</definedName>
    <definedName name="egvb" localSheetId="24">#REF!</definedName>
    <definedName name="egvb" localSheetId="1">#REF!</definedName>
    <definedName name="egvb" localSheetId="32">#REF!</definedName>
    <definedName name="egvb" localSheetId="22">#REF!</definedName>
    <definedName name="egvb">#REF!</definedName>
    <definedName name="EJER" localSheetId="5">#REF!</definedName>
    <definedName name="EJER" localSheetId="6">#REF!</definedName>
    <definedName name="EJER" localSheetId="8">#REF!</definedName>
    <definedName name="EJER" localSheetId="9">#REF!</definedName>
    <definedName name="EJER" localSheetId="10">#REF!</definedName>
    <definedName name="EJER" localSheetId="11">#REF!</definedName>
    <definedName name="EJER" localSheetId="14">#REF!</definedName>
    <definedName name="EJER" localSheetId="13">#REF!</definedName>
    <definedName name="EJER" localSheetId="15">#REF!</definedName>
    <definedName name="EJER" localSheetId="31">#REF!</definedName>
    <definedName name="EJER" localSheetId="16">#REF!</definedName>
    <definedName name="EJER" localSheetId="17">#REF!</definedName>
    <definedName name="EJER" localSheetId="18">#REF!</definedName>
    <definedName name="EJER" localSheetId="19">#REF!</definedName>
    <definedName name="EJER" localSheetId="20">#REF!</definedName>
    <definedName name="EJER" localSheetId="21">#REF!</definedName>
    <definedName name="EJER" localSheetId="24">#REF!</definedName>
    <definedName name="EJER" localSheetId="1">#REF!</definedName>
    <definedName name="EJER" localSheetId="32">#REF!</definedName>
    <definedName name="EJER" localSheetId="22">#REF!</definedName>
    <definedName name="EJER">#REF!</definedName>
    <definedName name="EJES" localSheetId="11">[1]INICIO!$Y$151:$Y$157</definedName>
    <definedName name="EJES" localSheetId="16">[4]INICIO!$Y$151:$Y$157</definedName>
    <definedName name="EJES" localSheetId="17">[4]INICIO!$Y$151:$Y$157</definedName>
    <definedName name="EJES" localSheetId="18">[4]INICIO!$Y$151:$Y$157</definedName>
    <definedName name="EJES" localSheetId="19">[4]INICIO!$Y$151:$Y$157</definedName>
    <definedName name="EJES" localSheetId="20">[4]INICIO!$Y$151:$Y$157</definedName>
    <definedName name="EJES" localSheetId="21">[3]INICIO!$Y$151:$Y$157</definedName>
    <definedName name="EJES" localSheetId="23">[5]INICIO!$Y$151:$Y$157</definedName>
    <definedName name="EJES" localSheetId="22">[2]INICIO!$Y$151:$Y$157</definedName>
    <definedName name="EJES">[2]INICIO!$Y$151:$Y$157</definedName>
    <definedName name="ENFPEM" localSheetId="5">#REF!</definedName>
    <definedName name="ENFPEM" localSheetId="6">#REF!</definedName>
    <definedName name="ENFPEM" localSheetId="8">#REF!</definedName>
    <definedName name="ENFPEM" localSheetId="9">#REF!</definedName>
    <definedName name="ENFPEM" localSheetId="10">#REF!</definedName>
    <definedName name="ENFPEM" localSheetId="11">#REF!</definedName>
    <definedName name="ENFPEM" localSheetId="14">#REF!</definedName>
    <definedName name="ENFPEM" localSheetId="13">#REF!</definedName>
    <definedName name="ENFPEM" localSheetId="15">#REF!</definedName>
    <definedName name="ENFPEM" localSheetId="31">#REF!</definedName>
    <definedName name="ENFPEM" localSheetId="17">#REF!</definedName>
    <definedName name="ENFPEM" localSheetId="18">#REF!</definedName>
    <definedName name="ENFPEM" localSheetId="19">#REF!</definedName>
    <definedName name="ENFPEM" localSheetId="20">#REF!</definedName>
    <definedName name="ENFPEM" localSheetId="21">#REF!</definedName>
    <definedName name="ENFPEM" localSheetId="24">#REF!</definedName>
    <definedName name="ENFPEM" localSheetId="1">#REF!</definedName>
    <definedName name="ENFPEM" localSheetId="32">#REF!</definedName>
    <definedName name="ENFPEM" localSheetId="22">#REF!</definedName>
    <definedName name="ENFPEM">#REF!</definedName>
    <definedName name="fidco" localSheetId="5">[8]INICIO!#REF!</definedName>
    <definedName name="fidco" localSheetId="6">[8]INICIO!#REF!</definedName>
    <definedName name="fidco" localSheetId="8">[8]INICIO!#REF!</definedName>
    <definedName name="fidco" localSheetId="9">[8]INICIO!#REF!</definedName>
    <definedName name="fidco" localSheetId="10">[8]INICIO!#REF!</definedName>
    <definedName name="fidco" localSheetId="11">[8]INICIO!#REF!</definedName>
    <definedName name="fidco" localSheetId="14">[8]INICIO!#REF!</definedName>
    <definedName name="fidco" localSheetId="13">[8]INICIO!#REF!</definedName>
    <definedName name="fidco" localSheetId="15">[8]INICIO!#REF!</definedName>
    <definedName name="fidco" localSheetId="17">[8]INICIO!#REF!</definedName>
    <definedName name="fidco" localSheetId="18">[8]INICIO!#REF!</definedName>
    <definedName name="fidco" localSheetId="19">[8]INICIO!#REF!</definedName>
    <definedName name="fidco" localSheetId="20">[8]INICIO!#REF!</definedName>
    <definedName name="fidco" localSheetId="24">[8]INICIO!#REF!</definedName>
    <definedName name="fidco" localSheetId="1">[8]INICIO!#REF!</definedName>
    <definedName name="fidco" localSheetId="22">[8]INICIO!#REF!</definedName>
    <definedName name="fidco">[8]INICIO!#REF!</definedName>
    <definedName name="FIDCOS" localSheetId="11">[1]INICIO!$DH$5:$DI$96</definedName>
    <definedName name="FIDCOS" localSheetId="16">[4]INICIO!$DH$5:$DI$96</definedName>
    <definedName name="FIDCOS" localSheetId="17">[4]INICIO!$DH$5:$DI$96</definedName>
    <definedName name="FIDCOS" localSheetId="18">[4]INICIO!$DH$5:$DI$96</definedName>
    <definedName name="FIDCOS" localSheetId="19">[4]INICIO!$DH$5:$DI$96</definedName>
    <definedName name="FIDCOS" localSheetId="20">[4]INICIO!$DH$5:$DI$96</definedName>
    <definedName name="FIDCOS" localSheetId="21">[3]INICIO!$DH$5:$DI$96</definedName>
    <definedName name="FIDCOS" localSheetId="23">[5]INICIO!$DH$5:$DI$96</definedName>
    <definedName name="FIDCOS" localSheetId="22">[2]INICIO!$DH$5:$DI$96</definedName>
    <definedName name="FIDCOS">[2]INICIO!$DH$5:$DI$96</definedName>
    <definedName name="FPC" localSheetId="11">[1]INICIO!$DE$5:$DF$96</definedName>
    <definedName name="FPC" localSheetId="16">[4]INICIO!$DE$5:$DF$96</definedName>
    <definedName name="FPC" localSheetId="17">[4]INICIO!$DE$5:$DF$96</definedName>
    <definedName name="FPC" localSheetId="18">[4]INICIO!$DE$5:$DF$96</definedName>
    <definedName name="FPC" localSheetId="19">[4]INICIO!$DE$5:$DF$96</definedName>
    <definedName name="FPC" localSheetId="20">[4]INICIO!$DE$5:$DF$96</definedName>
    <definedName name="FPC" localSheetId="21">[3]INICIO!$DE$5:$DF$96</definedName>
    <definedName name="FPC" localSheetId="23">[5]INICIO!$DE$5:$DF$96</definedName>
    <definedName name="FPC" localSheetId="22">[2]INICIO!$DE$5:$DF$96</definedName>
    <definedName name="FPC">[2]INICIO!$DE$5:$DF$96</definedName>
    <definedName name="gasto_gci" localSheetId="11">[1]INICIO!$AO$48:$AO$49</definedName>
    <definedName name="gasto_gci" localSheetId="16">[4]INICIO!$AO$48:$AO$49</definedName>
    <definedName name="gasto_gci" localSheetId="17">[4]INICIO!$AO$48:$AO$49</definedName>
    <definedName name="gasto_gci" localSheetId="18">[4]INICIO!$AO$48:$AO$49</definedName>
    <definedName name="gasto_gci" localSheetId="19">[4]INICIO!$AO$48:$AO$49</definedName>
    <definedName name="gasto_gci" localSheetId="20">[4]INICIO!$AO$48:$AO$49</definedName>
    <definedName name="gasto_gci" localSheetId="21">[3]INICIO!$AO$48:$AO$49</definedName>
    <definedName name="gasto_gci" localSheetId="23">[5]INICIO!$AO$48:$AO$49</definedName>
    <definedName name="gasto_gci" localSheetId="22">[2]INICIO!$AO$48:$AO$49</definedName>
    <definedName name="gasto_gci">[2]INICIO!$AO$48:$AO$49</definedName>
    <definedName name="KEY" localSheetId="21">[11]cats!$A$1:$B$9</definedName>
    <definedName name="KEY" localSheetId="22">[12]cats!$A$1:$B$9</definedName>
    <definedName name="KEY">[13]cats!$A$1:$B$9</definedName>
    <definedName name="LABEL" localSheetId="11">[6]INICIO!$AY$5:$AZ$97</definedName>
    <definedName name="LABEL" localSheetId="31">[2]INICIO!$AY$5:$AZ$97</definedName>
    <definedName name="LABEL" localSheetId="16">[7]INICIO!$AY$5:$AZ$97</definedName>
    <definedName name="LABEL" localSheetId="17">[7]INICIO!$AY$5:$AZ$97</definedName>
    <definedName name="LABEL" localSheetId="18">[7]INICIO!$AY$5:$AZ$97</definedName>
    <definedName name="LABEL" localSheetId="19">[7]INICIO!$AY$5:$AZ$97</definedName>
    <definedName name="LABEL" localSheetId="20">[7]INICIO!$AY$5:$AZ$97</definedName>
    <definedName name="LABEL" localSheetId="29">[2]INICIO!$AY$5:$AZ$97</definedName>
    <definedName name="LABEL" localSheetId="21">[8]INICIO!$AY$5:$AZ$97</definedName>
    <definedName name="LABEL" localSheetId="23">[9]INICIO!$AY$5:$AZ$97</definedName>
    <definedName name="LABEL" localSheetId="22">[10]INICIO!$AY$5:$AZ$97</definedName>
    <definedName name="LABEL">[10]INICIO!$AY$5:$AZ$97</definedName>
    <definedName name="label1g" localSheetId="11">[1]INICIO!$AA$19</definedName>
    <definedName name="label1g" localSheetId="16">[4]INICIO!$AA$19</definedName>
    <definedName name="label1g" localSheetId="17">[4]INICIO!$AA$19</definedName>
    <definedName name="label1g" localSheetId="18">[4]INICIO!$AA$19</definedName>
    <definedName name="label1g" localSheetId="19">[4]INICIO!$AA$19</definedName>
    <definedName name="label1g" localSheetId="20">[4]INICIO!$AA$19</definedName>
    <definedName name="label1g" localSheetId="21">[3]INICIO!$AA$19</definedName>
    <definedName name="label1g" localSheetId="23">[5]INICIO!$AA$19</definedName>
    <definedName name="label1g" localSheetId="22">[2]INICIO!$AA$19</definedName>
    <definedName name="label1g">[2]INICIO!$AA$19</definedName>
    <definedName name="label1S" localSheetId="11">[1]INICIO!$AA$22</definedName>
    <definedName name="label1S" localSheetId="16">[4]INICIO!$AA$22</definedName>
    <definedName name="label1S" localSheetId="17">[4]INICIO!$AA$22</definedName>
    <definedName name="label1S" localSheetId="18">[4]INICIO!$AA$22</definedName>
    <definedName name="label1S" localSheetId="19">[4]INICIO!$AA$22</definedName>
    <definedName name="label1S" localSheetId="20">[4]INICIO!$AA$22</definedName>
    <definedName name="label1S" localSheetId="21">[3]INICIO!$AA$22</definedName>
    <definedName name="label1S" localSheetId="23">[5]INICIO!$AA$22</definedName>
    <definedName name="label1S" localSheetId="22">[2]INICIO!$AA$22</definedName>
    <definedName name="label1S">[2]INICIO!$AA$22</definedName>
    <definedName name="label2g" localSheetId="11">[1]INICIO!$AA$20</definedName>
    <definedName name="label2g" localSheetId="16">[4]INICIO!$AA$20</definedName>
    <definedName name="label2g" localSheetId="17">[4]INICIO!$AA$20</definedName>
    <definedName name="label2g" localSheetId="18">[4]INICIO!$AA$20</definedName>
    <definedName name="label2g" localSheetId="19">[4]INICIO!$AA$20</definedName>
    <definedName name="label2g" localSheetId="20">[4]INICIO!$AA$20</definedName>
    <definedName name="label2g" localSheetId="21">[3]INICIO!$AA$20</definedName>
    <definedName name="label2g" localSheetId="23">[5]INICIO!$AA$20</definedName>
    <definedName name="label2g" localSheetId="22">[2]INICIO!$AA$20</definedName>
    <definedName name="label2g">[2]INICIO!$AA$20</definedName>
    <definedName name="label2S" localSheetId="11">[1]INICIO!$AA$23</definedName>
    <definedName name="label2S" localSheetId="16">[4]INICIO!$AA$23</definedName>
    <definedName name="label2S" localSheetId="17">[4]INICIO!$AA$23</definedName>
    <definedName name="label2S" localSheetId="18">[4]INICIO!$AA$23</definedName>
    <definedName name="label2S" localSheetId="19">[4]INICIO!$AA$23</definedName>
    <definedName name="label2S" localSheetId="20">[4]INICIO!$AA$23</definedName>
    <definedName name="label2S" localSheetId="21">[3]INICIO!$AA$23</definedName>
    <definedName name="label2S" localSheetId="23">[5]INICIO!$AA$23</definedName>
    <definedName name="label2S" localSheetId="22">[2]INICIO!$AA$23</definedName>
    <definedName name="label2S">[2]INICIO!$AA$23</definedName>
    <definedName name="Líneadeacción" localSheetId="5">[10]INICIO!#REF!</definedName>
    <definedName name="Líneadeacción" localSheetId="6">[10]INICIO!#REF!</definedName>
    <definedName name="Líneadeacción" localSheetId="7">[10]INICIO!#REF!</definedName>
    <definedName name="Líneadeacción" localSheetId="8">[10]INICIO!#REF!</definedName>
    <definedName name="Líneadeacción" localSheetId="9">[10]INICIO!#REF!</definedName>
    <definedName name="Líneadeacción" localSheetId="10">[10]INICIO!#REF!</definedName>
    <definedName name="Líneadeacción" localSheetId="11">[6]INICIO!#REF!</definedName>
    <definedName name="Líneadeacción" localSheetId="12">[10]INICIO!#REF!</definedName>
    <definedName name="Líneadeacción" localSheetId="14">[10]INICIO!#REF!</definedName>
    <definedName name="Líneadeacción" localSheetId="13">[10]INICIO!#REF!</definedName>
    <definedName name="Líneadeacción" localSheetId="15">[10]INICIO!#REF!</definedName>
    <definedName name="Líneadeacción" localSheetId="31">[10]INICIO!#REF!</definedName>
    <definedName name="Líneadeacción" localSheetId="16">[7]INICIO!#REF!</definedName>
    <definedName name="Líneadeacción" localSheetId="17">[7]INICIO!#REF!</definedName>
    <definedName name="Líneadeacción" localSheetId="18">[7]INICIO!#REF!</definedName>
    <definedName name="Líneadeacción" localSheetId="19">[7]INICIO!#REF!</definedName>
    <definedName name="Líneadeacción" localSheetId="20">[7]INICIO!#REF!</definedName>
    <definedName name="Líneadeacción" localSheetId="21">[8]INICIO!#REF!</definedName>
    <definedName name="Líneadeacción" localSheetId="24">[10]INICIO!#REF!</definedName>
    <definedName name="Líneadeacción" localSheetId="1">[10]INICIO!#REF!</definedName>
    <definedName name="Líneadeacción" localSheetId="28">[10]INICIO!#REF!</definedName>
    <definedName name="Líneadeacción" localSheetId="32">[10]INICIO!#REF!</definedName>
    <definedName name="Líneadeacción" localSheetId="22">[10]INICIO!#REF!</definedName>
    <definedName name="Líneadeacción">[10]INICIO!#REF!</definedName>
    <definedName name="LISTA_2016" localSheetId="5">#REF!</definedName>
    <definedName name="LISTA_2016" localSheetId="6">#REF!</definedName>
    <definedName name="LISTA_2016" localSheetId="8">#REF!</definedName>
    <definedName name="LISTA_2016" localSheetId="9">#REF!</definedName>
    <definedName name="LISTA_2016" localSheetId="10">#REF!</definedName>
    <definedName name="LISTA_2016" localSheetId="11">#REF!</definedName>
    <definedName name="LISTA_2016" localSheetId="14">#REF!</definedName>
    <definedName name="LISTA_2016" localSheetId="13">#REF!</definedName>
    <definedName name="LISTA_2016" localSheetId="15">#REF!</definedName>
    <definedName name="LISTA_2016" localSheetId="31">#REF!</definedName>
    <definedName name="LISTA_2016" localSheetId="17">#REF!</definedName>
    <definedName name="LISTA_2016" localSheetId="18">#REF!</definedName>
    <definedName name="LISTA_2016" localSheetId="19">#REF!</definedName>
    <definedName name="LISTA_2016" localSheetId="20">#REF!</definedName>
    <definedName name="LISTA_2016" localSheetId="21">#REF!</definedName>
    <definedName name="LISTA_2016" localSheetId="24">#REF!</definedName>
    <definedName name="LISTA_2016" localSheetId="1">#REF!</definedName>
    <definedName name="LISTA_2016" localSheetId="32">#REF!</definedName>
    <definedName name="LISTA_2016" localSheetId="22">#REF!</definedName>
    <definedName name="LISTA_2016">#REF!</definedName>
    <definedName name="lista_ai" localSheetId="11">[1]INICIO!$AO$55:$AO$96</definedName>
    <definedName name="lista_ai" localSheetId="16">[4]INICIO!$AO$55:$AO$96</definedName>
    <definedName name="lista_ai" localSheetId="17">[4]INICIO!$AO$55:$AO$96</definedName>
    <definedName name="lista_ai" localSheetId="18">[4]INICIO!$AO$55:$AO$96</definedName>
    <definedName name="lista_ai" localSheetId="19">[4]INICIO!$AO$55:$AO$96</definedName>
    <definedName name="lista_ai" localSheetId="20">[4]INICIO!$AO$55:$AO$96</definedName>
    <definedName name="lista_ai" localSheetId="21">[3]INICIO!$AO$55:$AO$96</definedName>
    <definedName name="lista_ai" localSheetId="23">[5]INICIO!$AO$55:$AO$96</definedName>
    <definedName name="lista_ai" localSheetId="22">[2]INICIO!$AO$55:$AO$96</definedName>
    <definedName name="lista_ai">[2]INICIO!$AO$55:$AO$96</definedName>
    <definedName name="lista_deleg" localSheetId="11">[1]INICIO!$AR$34:$AR$49</definedName>
    <definedName name="lista_deleg" localSheetId="16">[4]INICIO!$AR$34:$AR$49</definedName>
    <definedName name="lista_deleg" localSheetId="17">[4]INICIO!$AR$34:$AR$49</definedName>
    <definedName name="lista_deleg" localSheetId="18">[4]INICIO!$AR$34:$AR$49</definedName>
    <definedName name="lista_deleg" localSheetId="19">[4]INICIO!$AR$34:$AR$49</definedName>
    <definedName name="lista_deleg" localSheetId="20">[4]INICIO!$AR$34:$AR$49</definedName>
    <definedName name="lista_deleg" localSheetId="21">[3]INICIO!$AR$34:$AR$49</definedName>
    <definedName name="lista_deleg" localSheetId="23">[5]INICIO!$AR$34:$AR$49</definedName>
    <definedName name="lista_deleg" localSheetId="22">[2]INICIO!$AR$34:$AR$49</definedName>
    <definedName name="lista_deleg">[2]INICIO!$AR$34:$AR$49</definedName>
    <definedName name="lista_eppa" localSheetId="11">[1]INICIO!$AR$55:$AS$149</definedName>
    <definedName name="lista_eppa" localSheetId="16">[4]INICIO!$AR$55:$AS$149</definedName>
    <definedName name="lista_eppa" localSheetId="17">[4]INICIO!$AR$55:$AS$149</definedName>
    <definedName name="lista_eppa" localSheetId="18">[4]INICIO!$AR$55:$AS$149</definedName>
    <definedName name="lista_eppa" localSheetId="19">[4]INICIO!$AR$55:$AS$149</definedName>
    <definedName name="lista_eppa" localSheetId="20">[4]INICIO!$AR$55:$AS$149</definedName>
    <definedName name="lista_eppa" localSheetId="21">[3]INICIO!$AR$55:$AS$149</definedName>
    <definedName name="lista_eppa" localSheetId="23">[5]INICIO!$AR$55:$AS$149</definedName>
    <definedName name="lista_eppa" localSheetId="22">[2]INICIO!$AR$55:$AS$149</definedName>
    <definedName name="lista_eppa">[2]INICIO!$AR$55:$AS$149</definedName>
    <definedName name="LISTA_UR" localSheetId="11">[1]INICIO!$Y$4:$Z$93</definedName>
    <definedName name="LISTA_UR" localSheetId="16">[4]INICIO!$Y$4:$Z$93</definedName>
    <definedName name="LISTA_UR" localSheetId="17">[4]INICIO!$Y$4:$Z$93</definedName>
    <definedName name="LISTA_UR" localSheetId="18">[4]INICIO!$Y$4:$Z$93</definedName>
    <definedName name="LISTA_UR" localSheetId="19">[4]INICIO!$Y$4:$Z$93</definedName>
    <definedName name="LISTA_UR" localSheetId="20">[4]INICIO!$Y$4:$Z$93</definedName>
    <definedName name="LISTA_UR" localSheetId="21">[3]INICIO!$Y$4:$Z$93</definedName>
    <definedName name="LISTA_UR" localSheetId="23">[5]INICIO!$Y$4:$Z$93</definedName>
    <definedName name="LISTA_UR" localSheetId="22">[2]INICIO!$Y$4:$Z$93</definedName>
    <definedName name="LISTA_UR">[2]INICIO!$Y$4:$Z$93</definedName>
    <definedName name="MAPPEGS" localSheetId="5">[10]INICIO!#REF!</definedName>
    <definedName name="MAPPEGS" localSheetId="6">[10]INICIO!#REF!</definedName>
    <definedName name="MAPPEGS" localSheetId="8">[10]INICIO!#REF!</definedName>
    <definedName name="MAPPEGS" localSheetId="9">[10]INICIO!#REF!</definedName>
    <definedName name="MAPPEGS" localSheetId="10">[10]INICIO!#REF!</definedName>
    <definedName name="MAPPEGS" localSheetId="11">[6]INICIO!#REF!</definedName>
    <definedName name="MAPPEGS" localSheetId="12">[10]INICIO!#REF!</definedName>
    <definedName name="MAPPEGS" localSheetId="14">[10]INICIO!#REF!</definedName>
    <definedName name="MAPPEGS" localSheetId="13">[10]INICIO!#REF!</definedName>
    <definedName name="MAPPEGS" localSheetId="15">[10]INICIO!#REF!</definedName>
    <definedName name="MAPPEGS" localSheetId="31">[10]INICIO!#REF!</definedName>
    <definedName name="MAPPEGS" localSheetId="16">[7]INICIO!#REF!</definedName>
    <definedName name="MAPPEGS" localSheetId="17">[7]INICIO!#REF!</definedName>
    <definedName name="MAPPEGS" localSheetId="18">[7]INICIO!#REF!</definedName>
    <definedName name="MAPPEGS" localSheetId="19">[7]INICIO!#REF!</definedName>
    <definedName name="MAPPEGS" localSheetId="20">[7]INICIO!#REF!</definedName>
    <definedName name="MAPPEGS" localSheetId="21">[8]INICIO!#REF!</definedName>
    <definedName name="MAPPEGS" localSheetId="24">[10]INICIO!#REF!</definedName>
    <definedName name="MAPPEGS" localSheetId="1">[10]INICIO!#REF!</definedName>
    <definedName name="MAPPEGS" localSheetId="28">[10]INICIO!#REF!</definedName>
    <definedName name="MAPPEGS" localSheetId="32">[10]INICIO!#REF!</definedName>
    <definedName name="MAPPEGS" localSheetId="22">[10]INICIO!#REF!</definedName>
    <definedName name="MAPPEGS">[10]INICIO!#REF!</definedName>
    <definedName name="MODIF" localSheetId="11">[1]datos!$U$2:$U$31674</definedName>
    <definedName name="MODIF" localSheetId="16">[4]datos!$U$2:$U$31674</definedName>
    <definedName name="MODIF" localSheetId="17">[4]datos!$U$2:$U$31674</definedName>
    <definedName name="MODIF" localSheetId="18">[4]datos!$U$2:$U$31674</definedName>
    <definedName name="MODIF" localSheetId="19">[4]datos!$U$2:$U$31674</definedName>
    <definedName name="MODIF" localSheetId="20">[4]datos!$U$2:$U$31674</definedName>
    <definedName name="MODIF" localSheetId="21">[3]datos!$U$2:$U$31674</definedName>
    <definedName name="MODIF" localSheetId="23">[5]datos!$U$2:$U$31674</definedName>
    <definedName name="MODIF" localSheetId="22">[2]datos!$U$2:$U$31674</definedName>
    <definedName name="MODIF">[2]datos!$U$2:$U$31674</definedName>
    <definedName name="MSG_ERROR1" localSheetId="11">[6]INICIO!$AA$11</definedName>
    <definedName name="MSG_ERROR1" localSheetId="31">[2]INICIO!$AA$11</definedName>
    <definedName name="MSG_ERROR1" localSheetId="16">[7]INICIO!$AA$11</definedName>
    <definedName name="MSG_ERROR1" localSheetId="17">[7]INICIO!$AA$11</definedName>
    <definedName name="MSG_ERROR1" localSheetId="18">[7]INICIO!$AA$11</definedName>
    <definedName name="MSG_ERROR1" localSheetId="19">[7]INICIO!$AA$11</definedName>
    <definedName name="MSG_ERROR1" localSheetId="20">[7]INICIO!$AA$11</definedName>
    <definedName name="MSG_ERROR1" localSheetId="29">[2]INICIO!$AA$11</definedName>
    <definedName name="MSG_ERROR1" localSheetId="21">[8]INICIO!$AA$11</definedName>
    <definedName name="MSG_ERROR1" localSheetId="23">[9]INICIO!$AA$11</definedName>
    <definedName name="MSG_ERROR1" localSheetId="22">[10]INICIO!$AA$11</definedName>
    <definedName name="MSG_ERROR1">[10]INICIO!$AA$11</definedName>
    <definedName name="MSG_ERROR2" localSheetId="11">[1]INICIO!$AA$12</definedName>
    <definedName name="MSG_ERROR2" localSheetId="16">[4]INICIO!$AA$12</definedName>
    <definedName name="MSG_ERROR2" localSheetId="17">[4]INICIO!$AA$12</definedName>
    <definedName name="MSG_ERROR2" localSheetId="18">[4]INICIO!$AA$12</definedName>
    <definedName name="MSG_ERROR2" localSheetId="19">[4]INICIO!$AA$12</definedName>
    <definedName name="MSG_ERROR2" localSheetId="20">[4]INICIO!$AA$12</definedName>
    <definedName name="MSG_ERROR2" localSheetId="21">[3]INICIO!$AA$12</definedName>
    <definedName name="MSG_ERROR2" localSheetId="23">[5]INICIO!$AA$12</definedName>
    <definedName name="MSG_ERROR2" localSheetId="22">[2]INICIO!$AA$12</definedName>
    <definedName name="MSG_ERROR2">[2]INICIO!$AA$12</definedName>
    <definedName name="OPCION2" localSheetId="26">[10]INICIO!#REF!</definedName>
    <definedName name="OPCION2" localSheetId="5">[10]INICIO!#REF!</definedName>
    <definedName name="OPCION2" localSheetId="6">[10]INICIO!#REF!</definedName>
    <definedName name="OPCION2" localSheetId="7">[10]INICIO!#REF!</definedName>
    <definedName name="OPCION2" localSheetId="8">[10]INICIO!#REF!</definedName>
    <definedName name="OPCION2" localSheetId="9">[10]INICIO!#REF!</definedName>
    <definedName name="OPCION2" localSheetId="10">[10]INICIO!#REF!</definedName>
    <definedName name="OPCION2" localSheetId="11">[6]INICIO!#REF!</definedName>
    <definedName name="OPCION2" localSheetId="12">[10]INICIO!#REF!</definedName>
    <definedName name="OPCION2" localSheetId="14">[10]INICIO!#REF!</definedName>
    <definedName name="OPCION2" localSheetId="13">[10]INICIO!#REF!</definedName>
    <definedName name="OPCION2" localSheetId="15">[10]INICIO!#REF!</definedName>
    <definedName name="OPCION2" localSheetId="31">[2]INICIO!#REF!</definedName>
    <definedName name="OPCION2" localSheetId="16">[7]INICIO!#REF!</definedName>
    <definedName name="OPCION2" localSheetId="17">[7]INICIO!#REF!</definedName>
    <definedName name="OPCION2" localSheetId="18">[7]INICIO!#REF!</definedName>
    <definedName name="OPCION2" localSheetId="19">[7]INICIO!#REF!</definedName>
    <definedName name="OPCION2" localSheetId="20">[7]INICIO!#REF!</definedName>
    <definedName name="OPCION2" localSheetId="29">[2]INICIO!#REF!</definedName>
    <definedName name="OPCION2" localSheetId="21">[8]INICIO!#REF!</definedName>
    <definedName name="OPCION2" localSheetId="24">[10]INICIO!#REF!</definedName>
    <definedName name="OPCION2" localSheetId="1">[10]INICIO!#REF!</definedName>
    <definedName name="OPCION2" localSheetId="2">[10]INICIO!#REF!</definedName>
    <definedName name="OPCION2" localSheetId="3">[10]INICIO!#REF!</definedName>
    <definedName name="OPCION2" localSheetId="28">[10]INICIO!#REF!</definedName>
    <definedName name="OPCION2" localSheetId="32">[10]INICIO!#REF!</definedName>
    <definedName name="OPCION2" localSheetId="23">[9]INICIO!#REF!</definedName>
    <definedName name="OPCION2" localSheetId="30">[10]INICIO!#REF!</definedName>
    <definedName name="OPCION2" localSheetId="22">[10]INICIO!#REF!</definedName>
    <definedName name="OPCION2">[10]INICIO!#REF!</definedName>
    <definedName name="ORIG" localSheetId="11">[1]datos!$T$2:$T$31674</definedName>
    <definedName name="ORIG" localSheetId="16">[4]datos!$T$2:$T$31674</definedName>
    <definedName name="ORIG" localSheetId="17">[4]datos!$T$2:$T$31674</definedName>
    <definedName name="ORIG" localSheetId="18">[4]datos!$T$2:$T$31674</definedName>
    <definedName name="ORIG" localSheetId="19">[4]datos!$T$2:$T$31674</definedName>
    <definedName name="ORIG" localSheetId="20">[4]datos!$T$2:$T$31674</definedName>
    <definedName name="ORIG" localSheetId="21">[3]datos!$T$2:$T$31674</definedName>
    <definedName name="ORIG" localSheetId="23">[5]datos!$T$2:$T$31674</definedName>
    <definedName name="ORIG" localSheetId="22">[2]datos!$T$2:$T$31674</definedName>
    <definedName name="ORIG">[2]datos!$T$2:$T$31674</definedName>
    <definedName name="P" localSheetId="11">[1]INICIO!$AO$5:$AP$32</definedName>
    <definedName name="P" localSheetId="16">[4]INICIO!$AO$5:$AP$32</definedName>
    <definedName name="P" localSheetId="17">[4]INICIO!$AO$5:$AP$32</definedName>
    <definedName name="P" localSheetId="18">[4]INICIO!$AO$5:$AP$32</definedName>
    <definedName name="P" localSheetId="19">[4]INICIO!$AO$5:$AP$32</definedName>
    <definedName name="P" localSheetId="20">[4]INICIO!$AO$5:$AP$32</definedName>
    <definedName name="P" localSheetId="21">[3]INICIO!$AO$5:$AP$32</definedName>
    <definedName name="P" localSheetId="23">[5]INICIO!$AO$5:$AP$32</definedName>
    <definedName name="P" localSheetId="22">[2]INICIO!$AO$5:$AP$32</definedName>
    <definedName name="P">[2]INICIO!$AO$5:$AP$32</definedName>
    <definedName name="P_K" localSheetId="11">[1]INICIO!$AO$5:$AO$32</definedName>
    <definedName name="P_K" localSheetId="16">[4]INICIO!$AO$5:$AO$32</definedName>
    <definedName name="P_K" localSheetId="17">[4]INICIO!$AO$5:$AO$32</definedName>
    <definedName name="P_K" localSheetId="18">[4]INICIO!$AO$5:$AO$32</definedName>
    <definedName name="P_K" localSheetId="19">[4]INICIO!$AO$5:$AO$32</definedName>
    <definedName name="P_K" localSheetId="20">[4]INICIO!$AO$5:$AO$32</definedName>
    <definedName name="P_K" localSheetId="21">[3]INICIO!$AO$5:$AO$32</definedName>
    <definedName name="P_K" localSheetId="23">[5]INICIO!$AO$5:$AO$32</definedName>
    <definedName name="P_K" localSheetId="22">[2]INICIO!$AO$5:$AO$32</definedName>
    <definedName name="P_K">[2]INICIO!$AO$5:$AO$32</definedName>
    <definedName name="PE" localSheetId="11">[1]INICIO!$AR$5:$AS$16</definedName>
    <definedName name="PE" localSheetId="16">[4]INICIO!$AR$5:$AS$16</definedName>
    <definedName name="PE" localSheetId="17">[4]INICIO!$AR$5:$AS$16</definedName>
    <definedName name="PE" localSheetId="18">[4]INICIO!$AR$5:$AS$16</definedName>
    <definedName name="PE" localSheetId="19">[4]INICIO!$AR$5:$AS$16</definedName>
    <definedName name="PE" localSheetId="20">[4]INICIO!$AR$5:$AS$16</definedName>
    <definedName name="PE" localSheetId="21">[3]INICIO!$AR$5:$AS$16</definedName>
    <definedName name="PE" localSheetId="23">[5]INICIO!$AR$5:$AS$16</definedName>
    <definedName name="PE" localSheetId="22">[2]INICIO!$AR$5:$AS$16</definedName>
    <definedName name="PE">[2]INICIO!$AR$5:$AS$16</definedName>
    <definedName name="PE_K" localSheetId="11">[1]INICIO!$AR$5:$AR$16</definedName>
    <definedName name="PE_K" localSheetId="16">[4]INICIO!$AR$5:$AR$16</definedName>
    <definedName name="PE_K" localSheetId="17">[4]INICIO!$AR$5:$AR$16</definedName>
    <definedName name="PE_K" localSheetId="18">[4]INICIO!$AR$5:$AR$16</definedName>
    <definedName name="PE_K" localSheetId="19">[4]INICIO!$AR$5:$AR$16</definedName>
    <definedName name="PE_K" localSheetId="20">[4]INICIO!$AR$5:$AR$16</definedName>
    <definedName name="PE_K" localSheetId="21">[3]INICIO!$AR$5:$AR$16</definedName>
    <definedName name="PE_K" localSheetId="23">[5]INICIO!$AR$5:$AR$16</definedName>
    <definedName name="PE_K" localSheetId="22">[2]INICIO!$AR$5:$AR$16</definedName>
    <definedName name="PE_K">[2]INICIO!$AR$5:$AR$16</definedName>
    <definedName name="PEDO" localSheetId="5">[7]INICIO!#REF!</definedName>
    <definedName name="PEDO" localSheetId="6">[7]INICIO!#REF!</definedName>
    <definedName name="PEDO" localSheetId="8">[7]INICIO!#REF!</definedName>
    <definedName name="PEDO" localSheetId="9">[7]INICIO!#REF!</definedName>
    <definedName name="PEDO" localSheetId="10">[7]INICIO!#REF!</definedName>
    <definedName name="PEDO" localSheetId="11">[7]INICIO!#REF!</definedName>
    <definedName name="PEDO" localSheetId="14">[7]INICIO!#REF!</definedName>
    <definedName name="PEDO" localSheetId="13">[7]INICIO!#REF!</definedName>
    <definedName name="PEDO" localSheetId="15">[7]INICIO!#REF!</definedName>
    <definedName name="PEDO" localSheetId="31">[7]INICIO!#REF!</definedName>
    <definedName name="PEDO" localSheetId="16">[7]INICIO!#REF!</definedName>
    <definedName name="PEDO" localSheetId="17">[7]INICIO!#REF!</definedName>
    <definedName name="PEDO" localSheetId="18">[7]INICIO!#REF!</definedName>
    <definedName name="PEDO" localSheetId="19">[7]INICIO!#REF!</definedName>
    <definedName name="PEDO" localSheetId="20">[7]INICIO!#REF!</definedName>
    <definedName name="PEDO" localSheetId="21">[8]INICIO!#REF!</definedName>
    <definedName name="PEDO" localSheetId="24">[7]INICIO!#REF!</definedName>
    <definedName name="PEDO" localSheetId="1">[7]INICIO!#REF!</definedName>
    <definedName name="PEDO" localSheetId="32">[7]INICIO!#REF!</definedName>
    <definedName name="PEDO" localSheetId="22">[10]INICIO!#REF!</definedName>
    <definedName name="PEDO">[7]INICIO!#REF!</definedName>
    <definedName name="PERIODO" localSheetId="5">#REF!</definedName>
    <definedName name="PERIODO" localSheetId="6">#REF!</definedName>
    <definedName name="PERIODO" localSheetId="8">#REF!</definedName>
    <definedName name="PERIODO" localSheetId="9">#REF!</definedName>
    <definedName name="PERIODO" localSheetId="10">#REF!</definedName>
    <definedName name="PERIODO" localSheetId="11">#REF!</definedName>
    <definedName name="PERIODO" localSheetId="14">#REF!</definedName>
    <definedName name="PERIODO" localSheetId="13">#REF!</definedName>
    <definedName name="PERIODO" localSheetId="15">#REF!</definedName>
    <definedName name="PERIODO" localSheetId="31">#REF!</definedName>
    <definedName name="PERIODO" localSheetId="16">#REF!</definedName>
    <definedName name="PERIODO" localSheetId="17">#REF!</definedName>
    <definedName name="PERIODO" localSheetId="18">#REF!</definedName>
    <definedName name="PERIODO" localSheetId="19">#REF!</definedName>
    <definedName name="PERIODO" localSheetId="20">#REF!</definedName>
    <definedName name="PERIODO" localSheetId="21">#REF!</definedName>
    <definedName name="PERIODO" localSheetId="24">#REF!</definedName>
    <definedName name="PERIODO" localSheetId="1">#REF!</definedName>
    <definedName name="PERIODO" localSheetId="32">#REF!</definedName>
    <definedName name="PERIODO" localSheetId="22">#REF!</definedName>
    <definedName name="PERIODO">#REF!</definedName>
    <definedName name="PRC" localSheetId="5">#REF!</definedName>
    <definedName name="PRC" localSheetId="6">#REF!</definedName>
    <definedName name="PRC" localSheetId="8">#REF!</definedName>
    <definedName name="PRC" localSheetId="9">#REF!</definedName>
    <definedName name="PRC" localSheetId="10">#REF!</definedName>
    <definedName name="PRC" localSheetId="11">#REF!</definedName>
    <definedName name="PRC" localSheetId="14">#REF!</definedName>
    <definedName name="PRC" localSheetId="13">#REF!</definedName>
    <definedName name="PRC" localSheetId="15">#REF!</definedName>
    <definedName name="PRC" localSheetId="17">#REF!</definedName>
    <definedName name="PRC" localSheetId="18">#REF!</definedName>
    <definedName name="PRC" localSheetId="19">#REF!</definedName>
    <definedName name="PRC" localSheetId="20">#REF!</definedName>
    <definedName name="PRC" localSheetId="21">#REF!</definedName>
    <definedName name="PRC" localSheetId="24">#REF!</definedName>
    <definedName name="PRC" localSheetId="1">#REF!</definedName>
    <definedName name="PRC" localSheetId="22">#REF!</definedName>
    <definedName name="PRC">#REF!</definedName>
    <definedName name="PROG" localSheetId="5">#REF!</definedName>
    <definedName name="PROG" localSheetId="6">#REF!</definedName>
    <definedName name="PROG" localSheetId="8">#REF!</definedName>
    <definedName name="PROG" localSheetId="9">#REF!</definedName>
    <definedName name="PROG" localSheetId="10">#REF!</definedName>
    <definedName name="PROG" localSheetId="11">#REF!</definedName>
    <definedName name="PROG" localSheetId="14">#REF!</definedName>
    <definedName name="PROG" localSheetId="13">#REF!</definedName>
    <definedName name="PROG" localSheetId="15">#REF!</definedName>
    <definedName name="PROG" localSheetId="31">#REF!</definedName>
    <definedName name="PROG" localSheetId="16">#REF!</definedName>
    <definedName name="PROG" localSheetId="17">#REF!</definedName>
    <definedName name="PROG" localSheetId="18">#REF!</definedName>
    <definedName name="PROG" localSheetId="19">#REF!</definedName>
    <definedName name="PROG" localSheetId="20">#REF!</definedName>
    <definedName name="PROG" localSheetId="21">#REF!</definedName>
    <definedName name="PROG" localSheetId="24">#REF!</definedName>
    <definedName name="PROG" localSheetId="1">#REF!</definedName>
    <definedName name="PROG" localSheetId="32">#REF!</definedName>
    <definedName name="PROG" localSheetId="22">#REF!</definedName>
    <definedName name="PROG">#REF!</definedName>
    <definedName name="ptda" localSheetId="5">#REF!</definedName>
    <definedName name="ptda" localSheetId="6">#REF!</definedName>
    <definedName name="ptda" localSheetId="8">#REF!</definedName>
    <definedName name="ptda" localSheetId="9">#REF!</definedName>
    <definedName name="ptda" localSheetId="10">#REF!</definedName>
    <definedName name="ptda" localSheetId="11">#REF!</definedName>
    <definedName name="ptda" localSheetId="14">#REF!</definedName>
    <definedName name="ptda" localSheetId="13">#REF!</definedName>
    <definedName name="ptda" localSheetId="15">#REF!</definedName>
    <definedName name="ptda" localSheetId="31">#REF!</definedName>
    <definedName name="ptda" localSheetId="16">#REF!</definedName>
    <definedName name="ptda" localSheetId="17">#REF!</definedName>
    <definedName name="ptda" localSheetId="18">#REF!</definedName>
    <definedName name="ptda" localSheetId="19">#REF!</definedName>
    <definedName name="ptda" localSheetId="20">#REF!</definedName>
    <definedName name="ptda" localSheetId="21">#REF!</definedName>
    <definedName name="ptda" localSheetId="24">#REF!</definedName>
    <definedName name="ptda" localSheetId="1">#REF!</definedName>
    <definedName name="ptda" localSheetId="32">#REF!</definedName>
    <definedName name="ptda" localSheetId="22">#REF!</definedName>
    <definedName name="ptda">#REF!</definedName>
    <definedName name="RE" localSheetId="11">[6]INICIO!$AA$11</definedName>
    <definedName name="RE">[10]INICIO!$AA$11</definedName>
    <definedName name="rubros_fpc" localSheetId="11">[1]INICIO!$AO$39:$AO$42</definedName>
    <definedName name="rubros_fpc" localSheetId="16">[4]INICIO!$AO$39:$AO$42</definedName>
    <definedName name="rubros_fpc" localSheetId="17">[4]INICIO!$AO$39:$AO$42</definedName>
    <definedName name="rubros_fpc" localSheetId="18">[4]INICIO!$AO$39:$AO$42</definedName>
    <definedName name="rubros_fpc" localSheetId="19">[4]INICIO!$AO$39:$AO$42</definedName>
    <definedName name="rubros_fpc" localSheetId="20">[4]INICIO!$AO$39:$AO$42</definedName>
    <definedName name="rubros_fpc" localSheetId="21">[3]INICIO!$AO$39:$AO$42</definedName>
    <definedName name="rubros_fpc" localSheetId="23">[5]INICIO!$AO$39:$AO$42</definedName>
    <definedName name="rubros_fpc" localSheetId="22">[2]INICIO!$AO$39:$AO$42</definedName>
    <definedName name="rubros_fpc">[2]INICIO!$AO$39:$AO$42</definedName>
    <definedName name="_xlnm.Print_Titles" localSheetId="25">'ADS-1'!$1:$6</definedName>
    <definedName name="_xlnm.Print_Titles" localSheetId="26">'ADS-2'!$1:$6</definedName>
    <definedName name="_xlnm.Print_Titles" localSheetId="4">'APP-1'!$1:$7</definedName>
    <definedName name="_xlnm.Print_Titles" localSheetId="5">'APP-2'!$1:$6</definedName>
    <definedName name="_xlnm.Print_Titles" localSheetId="6">'APP-3 (15O280)'!$1:$8</definedName>
    <definedName name="_xlnm.Print_Titles" localSheetId="7">'APP-3 (25MY75)'!$1:$8</definedName>
    <definedName name="_xlnm.Print_Titles" localSheetId="8">'APP-3 (25P180)'!$1:$8</definedName>
    <definedName name="_xlnm.Print_Titles" localSheetId="9">'APP-3 (25P280)'!$1:$8</definedName>
    <definedName name="_xlnm.Print_Titles" localSheetId="10">'APP-3 (25P680)'!$1:$8</definedName>
    <definedName name="_xlnm.Print_Titles" localSheetId="11">'APP-4 (15O280)'!$1:$6</definedName>
    <definedName name="_xlnm.Print_Titles" localSheetId="12">'APP-4 (25MY75)'!$1:$6</definedName>
    <definedName name="_xlnm.Print_Titles" localSheetId="14">'APP-4 (25P180)'!$1:$6</definedName>
    <definedName name="_xlnm.Print_Titles" localSheetId="13">'APP-4 (25P280)'!$1:$6</definedName>
    <definedName name="_xlnm.Print_Titles" localSheetId="15">'APP-4 (25P680)'!$1:$6</definedName>
    <definedName name="_xlnm.Print_Titles" localSheetId="31">APR!$1:$6</definedName>
    <definedName name="_xlnm.Print_Titles" localSheetId="16">'AR 1'!$1:$6</definedName>
    <definedName name="_xlnm.Print_Titles" localSheetId="17">'AR 2'!$1:$6</definedName>
    <definedName name="_xlnm.Print_Titles" localSheetId="18">'AR 3'!$1:$6</definedName>
    <definedName name="_xlnm.Print_Titles" localSheetId="19">'AR 4'!$1:$6</definedName>
    <definedName name="_xlnm.Print_Titles" localSheetId="20">'AR 5'!$1:$6</definedName>
    <definedName name="_xlnm.Print_Titles" localSheetId="29">AUR!$1:$6</definedName>
    <definedName name="_xlnm.Print_Titles" localSheetId="21">'EAI-RCR'!$1:$9</definedName>
    <definedName name="_xlnm.Print_Titles" localSheetId="24">EAP!$1:$11</definedName>
    <definedName name="_xlnm.Print_Titles" localSheetId="1">'ECG-1'!$1:$6</definedName>
    <definedName name="_xlnm.Print_Titles" localSheetId="2">'ECG-2'!$1:$6</definedName>
    <definedName name="_xlnm.Print_Titles" localSheetId="3">EPC!$1:$6</definedName>
    <definedName name="_xlnm.Print_Titles" localSheetId="28">FIC!$1:$9</definedName>
    <definedName name="_xlnm.Print_Titles" localSheetId="23">IAPP!$1:$7</definedName>
    <definedName name="_xlnm.Print_Titles" localSheetId="30">PPD!$1:$7</definedName>
    <definedName name="_xlnm.Print_Titles" localSheetId="27">SAP!$1:$6</definedName>
    <definedName name="TYA" localSheetId="5">#REF!</definedName>
    <definedName name="TYA" localSheetId="6">#REF!</definedName>
    <definedName name="TYA" localSheetId="8">#REF!</definedName>
    <definedName name="TYA" localSheetId="9">#REF!</definedName>
    <definedName name="TYA" localSheetId="10">#REF!</definedName>
    <definedName name="TYA" localSheetId="11">#REF!</definedName>
    <definedName name="TYA" localSheetId="14">#REF!</definedName>
    <definedName name="TYA" localSheetId="13">#REF!</definedName>
    <definedName name="TYA" localSheetId="15">#REF!</definedName>
    <definedName name="TYA" localSheetId="31">#REF!</definedName>
    <definedName name="TYA" localSheetId="16">#REF!</definedName>
    <definedName name="TYA" localSheetId="17">#REF!</definedName>
    <definedName name="TYA" localSheetId="18">#REF!</definedName>
    <definedName name="TYA" localSheetId="19">#REF!</definedName>
    <definedName name="TYA" localSheetId="20">#REF!</definedName>
    <definedName name="TYA" localSheetId="21">#REF!</definedName>
    <definedName name="TYA" localSheetId="24">#REF!</definedName>
    <definedName name="TYA" localSheetId="1">#REF!</definedName>
    <definedName name="TYA" localSheetId="32">#REF!</definedName>
    <definedName name="TYA" localSheetId="22">#REF!</definedName>
    <definedName name="TYA">#REF!</definedName>
    <definedName name="U" localSheetId="11">[1]INICIO!$Y$4:$Z$93</definedName>
    <definedName name="U" localSheetId="16">[4]INICIO!$Y$4:$Z$93</definedName>
    <definedName name="U" localSheetId="17">[4]INICIO!$Y$4:$Z$93</definedName>
    <definedName name="U" localSheetId="18">[4]INICIO!$Y$4:$Z$93</definedName>
    <definedName name="U" localSheetId="19">[4]INICIO!$Y$4:$Z$93</definedName>
    <definedName name="U" localSheetId="20">[4]INICIO!$Y$4:$Z$93</definedName>
    <definedName name="U" localSheetId="21">[3]INICIO!$Y$4:$Z$93</definedName>
    <definedName name="U" localSheetId="23">[5]INICIO!$Y$4:$Z$93</definedName>
    <definedName name="U" localSheetId="22">[2]INICIO!$Y$4:$Z$93</definedName>
    <definedName name="U">[2]INICIO!$Y$4:$Z$93</definedName>
    <definedName name="ue" localSheetId="11">[1]datos!$R$2:$R$31674</definedName>
    <definedName name="ue">[2]datos!$R$2:$R$31674</definedName>
    <definedName name="UEG_DENOM" localSheetId="11">[1]datos!$R$2:$R$31674</definedName>
    <definedName name="UEG_DENOM" localSheetId="16">[4]datos!$R$2:$R$31674</definedName>
    <definedName name="UEG_DENOM" localSheetId="17">[4]datos!$R$2:$R$31674</definedName>
    <definedName name="UEG_DENOM" localSheetId="18">[4]datos!$R$2:$R$31674</definedName>
    <definedName name="UEG_DENOM" localSheetId="19">[4]datos!$R$2:$R$31674</definedName>
    <definedName name="UEG_DENOM" localSheetId="20">[4]datos!$R$2:$R$31674</definedName>
    <definedName name="UEG_DENOM" localSheetId="21">[3]datos!$R$2:$R$31674</definedName>
    <definedName name="UEG_DENOM" localSheetId="23">[5]datos!$R$2:$R$31674</definedName>
    <definedName name="UEG_DENOM" localSheetId="22">[2]datos!$R$2:$R$31674</definedName>
    <definedName name="UEG_DENOM">[2]datos!$R$2:$R$31674</definedName>
    <definedName name="UR" localSheetId="11">[1]INICIO!$AJ$5:$AM$99</definedName>
    <definedName name="UR" localSheetId="16">[4]INICIO!$AJ$5:$AM$99</definedName>
    <definedName name="UR" localSheetId="17">[4]INICIO!$AJ$5:$AM$99</definedName>
    <definedName name="UR" localSheetId="18">[4]INICIO!$AJ$5:$AM$99</definedName>
    <definedName name="UR" localSheetId="19">[4]INICIO!$AJ$5:$AM$99</definedName>
    <definedName name="UR" localSheetId="20">[4]INICIO!$AJ$5:$AM$99</definedName>
    <definedName name="UR" localSheetId="21">[3]INICIO!$AJ$5:$AM$99</definedName>
    <definedName name="UR" localSheetId="23">[5]INICIO!$AJ$5:$AM$99</definedName>
    <definedName name="UR" localSheetId="22">[2]INICIO!$AJ$5:$AM$99</definedName>
    <definedName name="UR">[2]INICIO!$AJ$5:$AM$99</definedName>
    <definedName name="VERSIÓN" localSheetId="11">[1]INICIO!$Y$249:$Y$272</definedName>
    <definedName name="VERSIÓN">[2]INICIO!$Y$249:$Y$272</definedName>
    <definedName name="y" localSheetId="11">[1]INICIO!$AO$5:$AO$32</definedName>
    <definedName name="y">[2]INICIO!$AO$5:$AO$32</definedName>
    <definedName name="yttr" localSheetId="11">[1]INICIO!$Y$166:$Y$186</definedName>
    <definedName name="yttr">[2]INICIO!$Y$166:$Y$186</definedName>
  </definedNames>
  <calcPr calcId="152511"/>
</workbook>
</file>

<file path=xl/calcChain.xml><?xml version="1.0" encoding="utf-8"?>
<calcChain xmlns="http://schemas.openxmlformats.org/spreadsheetml/2006/main">
  <c r="K23" i="8" l="1"/>
  <c r="K13" i="127"/>
  <c r="K51" i="127" l="1"/>
  <c r="L64" i="127"/>
  <c r="K64" i="127"/>
  <c r="L81" i="127"/>
  <c r="K94" i="127"/>
  <c r="L14" i="127"/>
  <c r="L17" i="127"/>
  <c r="L18" i="127"/>
  <c r="L21" i="127"/>
  <c r="L24" i="127"/>
  <c r="L25" i="127"/>
  <c r="L27" i="127"/>
  <c r="L28" i="127"/>
  <c r="L30" i="127"/>
  <c r="L31" i="127"/>
  <c r="L32" i="127"/>
  <c r="L34" i="127"/>
  <c r="L35" i="127"/>
  <c r="L36" i="127"/>
  <c r="L37" i="127"/>
  <c r="L38" i="127"/>
  <c r="L39" i="127"/>
  <c r="L40" i="127"/>
  <c r="L41" i="127"/>
  <c r="L42" i="127"/>
  <c r="L43" i="127"/>
  <c r="L44" i="127"/>
  <c r="L45" i="127"/>
  <c r="L46" i="127"/>
  <c r="L47" i="127"/>
  <c r="L51" i="127"/>
  <c r="L56" i="127"/>
  <c r="L57" i="127"/>
  <c r="L59" i="127"/>
  <c r="L67" i="127"/>
  <c r="L72" i="127"/>
  <c r="L74" i="127"/>
  <c r="L76" i="127"/>
  <c r="L77" i="127"/>
  <c r="L78" i="127"/>
  <c r="L82" i="127"/>
  <c r="L83" i="127"/>
  <c r="L84" i="127"/>
  <c r="L85" i="127"/>
  <c r="L86" i="127"/>
  <c r="L87" i="127"/>
  <c r="L88" i="127"/>
  <c r="L90" i="127"/>
  <c r="L92" i="127"/>
  <c r="L94" i="127"/>
  <c r="L99" i="127"/>
  <c r="L102" i="127"/>
  <c r="L103" i="127"/>
  <c r="L104" i="127"/>
  <c r="L108" i="127"/>
  <c r="K18" i="127"/>
  <c r="K21" i="127"/>
  <c r="K24" i="127"/>
  <c r="K25" i="127"/>
  <c r="K27" i="127"/>
  <c r="K28" i="127"/>
  <c r="K30" i="127"/>
  <c r="K31" i="127"/>
  <c r="K32" i="127"/>
  <c r="K34" i="127"/>
  <c r="K35" i="127"/>
  <c r="K36" i="127"/>
  <c r="K37" i="127"/>
  <c r="K38" i="127"/>
  <c r="K39" i="127"/>
  <c r="K40" i="127"/>
  <c r="K41" i="127"/>
  <c r="K42" i="127"/>
  <c r="K43" i="127"/>
  <c r="K44" i="127"/>
  <c r="K45" i="127"/>
  <c r="K46" i="127"/>
  <c r="K47" i="127"/>
  <c r="K56" i="127"/>
  <c r="K57" i="127"/>
  <c r="K59" i="127"/>
  <c r="K67" i="127"/>
  <c r="K72" i="127"/>
  <c r="K74" i="127"/>
  <c r="K76" i="127"/>
  <c r="K77" i="127"/>
  <c r="K78" i="127"/>
  <c r="K81" i="127"/>
  <c r="K82" i="127"/>
  <c r="K83" i="127"/>
  <c r="K84" i="127"/>
  <c r="K85" i="127"/>
  <c r="K86" i="127"/>
  <c r="K87" i="127"/>
  <c r="K88" i="127"/>
  <c r="K90" i="127"/>
  <c r="K92" i="127"/>
  <c r="K99" i="127"/>
  <c r="K102" i="127"/>
  <c r="K103" i="127"/>
  <c r="K104" i="127"/>
  <c r="K108" i="127"/>
  <c r="K14" i="127"/>
  <c r="L13" i="127"/>
  <c r="L108" i="8"/>
  <c r="L107" i="8"/>
  <c r="L106" i="8"/>
  <c r="L101" i="8"/>
  <c r="L102" i="8"/>
  <c r="L97" i="8"/>
  <c r="L96" i="8"/>
  <c r="L98" i="8"/>
  <c r="L80" i="8"/>
  <c r="L79" i="8"/>
  <c r="L75" i="8"/>
  <c r="L73" i="8"/>
  <c r="L71" i="8"/>
  <c r="L70" i="8"/>
  <c r="L69" i="8"/>
  <c r="L68" i="8"/>
  <c r="L65" i="8"/>
  <c r="L62" i="8"/>
  <c r="L61" i="8"/>
  <c r="L60" i="8"/>
  <c r="L55" i="8"/>
  <c r="L54" i="8"/>
  <c r="L53" i="8"/>
  <c r="L52" i="8"/>
  <c r="M50" i="8"/>
  <c r="N50" i="8"/>
  <c r="O50" i="8"/>
  <c r="L50" i="8"/>
  <c r="L49" i="8"/>
  <c r="L48" i="8" s="1"/>
  <c r="L8" i="8" s="1"/>
  <c r="L42" i="8"/>
  <c r="L38" i="8"/>
  <c r="L34" i="8"/>
  <c r="L33" i="8"/>
  <c r="L29" i="8"/>
  <c r="L25" i="8"/>
  <c r="L22" i="8"/>
  <c r="L21" i="8"/>
  <c r="L19" i="8"/>
  <c r="L18" i="8"/>
  <c r="L16" i="8"/>
  <c r="L15" i="8"/>
  <c r="L14" i="8"/>
  <c r="L11" i="8"/>
  <c r="L10" i="8"/>
  <c r="L9" i="8"/>
  <c r="K82" i="8"/>
  <c r="K81" i="8"/>
  <c r="K64" i="8"/>
  <c r="K45" i="8"/>
  <c r="K43" i="8"/>
  <c r="K40" i="8"/>
  <c r="K39" i="8"/>
  <c r="K35" i="8"/>
  <c r="K32" i="8"/>
  <c r="K31" i="8"/>
  <c r="K28" i="8"/>
  <c r="K26" i="8"/>
  <c r="K24" i="8"/>
  <c r="K20" i="8"/>
  <c r="K17" i="8"/>
  <c r="K13" i="8"/>
  <c r="K12" i="8"/>
  <c r="N39" i="80"/>
  <c r="N18" i="80"/>
  <c r="M12" i="80"/>
  <c r="M11" i="80"/>
  <c r="M10" i="80"/>
  <c r="M13" i="80"/>
  <c r="M15" i="80"/>
  <c r="M16" i="80"/>
  <c r="M18" i="80"/>
  <c r="N13" i="80"/>
  <c r="U19" i="80"/>
  <c r="T19" i="80"/>
  <c r="S19" i="80"/>
  <c r="R19" i="80"/>
  <c r="R14" i="80"/>
  <c r="S14" i="80"/>
  <c r="T14" i="80"/>
  <c r="U14" i="80"/>
  <c r="K28" i="105"/>
  <c r="L28" i="105"/>
  <c r="L18" i="105"/>
  <c r="K18" i="105"/>
  <c r="K23" i="105"/>
  <c r="L23" i="105"/>
  <c r="U28" i="105"/>
  <c r="U23" i="105"/>
  <c r="U18" i="105"/>
  <c r="T28" i="105"/>
  <c r="T23" i="105"/>
  <c r="T18" i="105"/>
  <c r="S28" i="105"/>
  <c r="S23" i="105"/>
  <c r="S18" i="105"/>
  <c r="R28" i="105"/>
  <c r="R23" i="105"/>
  <c r="R18" i="105"/>
  <c r="N19" i="105"/>
  <c r="M19" i="105"/>
  <c r="M20" i="105"/>
  <c r="M21" i="105"/>
  <c r="M22" i="105"/>
  <c r="M24" i="105"/>
  <c r="M25" i="105"/>
  <c r="M26" i="105"/>
  <c r="M27" i="105"/>
  <c r="N14" i="105"/>
  <c r="N15" i="105"/>
  <c r="N16" i="105"/>
  <c r="N17" i="105"/>
  <c r="N9" i="105"/>
  <c r="N10" i="105"/>
  <c r="N11" i="105"/>
  <c r="N12" i="105"/>
  <c r="M9" i="105"/>
  <c r="M10" i="105"/>
  <c r="M11" i="105"/>
  <c r="M12" i="105"/>
  <c r="M14" i="105"/>
  <c r="M15" i="105"/>
  <c r="M16" i="105"/>
  <c r="M17" i="105"/>
  <c r="N39" i="106"/>
  <c r="Q9" i="106"/>
  <c r="P9" i="106"/>
  <c r="O9" i="106"/>
  <c r="N9" i="106"/>
  <c r="N14" i="106"/>
  <c r="N12" i="106"/>
  <c r="O14" i="106"/>
  <c r="P14" i="106"/>
  <c r="Q14" i="106"/>
  <c r="N15" i="106"/>
  <c r="N20" i="106"/>
  <c r="N19" i="106"/>
  <c r="N18" i="106"/>
  <c r="N17" i="106"/>
  <c r="M9" i="106"/>
  <c r="M10" i="106"/>
  <c r="M11" i="106"/>
  <c r="M12" i="106"/>
  <c r="M14" i="106"/>
  <c r="M15" i="106"/>
  <c r="M17" i="106"/>
  <c r="M18" i="106"/>
  <c r="M19" i="106"/>
  <c r="M20" i="106"/>
  <c r="U13" i="107"/>
  <c r="T13" i="107"/>
  <c r="S13" i="107"/>
  <c r="R13" i="107"/>
  <c r="K13" i="107"/>
  <c r="L13" i="107"/>
  <c r="N9" i="107"/>
  <c r="N10" i="107"/>
  <c r="N11" i="107"/>
  <c r="N12" i="107"/>
  <c r="O12" i="107"/>
  <c r="P12" i="107"/>
  <c r="Q12" i="107"/>
  <c r="O11" i="107"/>
  <c r="O10" i="107" s="1"/>
  <c r="O9" i="107" s="1"/>
  <c r="P11" i="107"/>
  <c r="Q11" i="107"/>
  <c r="Q10" i="107" s="1"/>
  <c r="Q9" i="107" s="1"/>
  <c r="P10" i="107"/>
  <c r="P9" i="107" s="1"/>
  <c r="M12" i="107"/>
  <c r="M11" i="107"/>
  <c r="M10" i="107"/>
  <c r="M9" i="107"/>
  <c r="Q26" i="100"/>
  <c r="Q23" i="100"/>
  <c r="Q19" i="100"/>
  <c r="Q16" i="100"/>
  <c r="Q15" i="100"/>
  <c r="Q13" i="100"/>
  <c r="Q34" i="100"/>
  <c r="P34" i="100"/>
  <c r="O34" i="100"/>
  <c r="N34" i="100"/>
  <c r="M34" i="100"/>
  <c r="L34" i="100"/>
  <c r="K34" i="100"/>
  <c r="B22" i="48"/>
  <c r="C22" i="48"/>
  <c r="D22" i="48"/>
  <c r="E22" i="48"/>
  <c r="G22" i="48"/>
  <c r="F22" i="48"/>
  <c r="G20" i="48"/>
  <c r="F20" i="48"/>
  <c r="G19" i="48"/>
  <c r="F19" i="48"/>
  <c r="G17" i="48"/>
  <c r="F17" i="48"/>
  <c r="G15" i="48"/>
  <c r="F15" i="48"/>
  <c r="G14" i="48"/>
  <c r="F14" i="48"/>
  <c r="E14" i="48"/>
  <c r="D14" i="48"/>
  <c r="C14" i="48"/>
  <c r="B14" i="48"/>
  <c r="G11" i="48"/>
  <c r="F11" i="48"/>
  <c r="G9" i="48"/>
  <c r="F9" i="48"/>
  <c r="G8" i="48"/>
  <c r="F8" i="48"/>
  <c r="E8" i="48"/>
  <c r="D8" i="48"/>
  <c r="C8" i="48"/>
  <c r="B8" i="48"/>
  <c r="F28" i="123"/>
  <c r="G28" i="123"/>
  <c r="G30" i="123"/>
  <c r="F30" i="123"/>
  <c r="E30" i="123"/>
  <c r="D30" i="123"/>
  <c r="C30" i="123"/>
  <c r="B30" i="123"/>
  <c r="G20" i="123"/>
  <c r="G22" i="123"/>
  <c r="G24" i="123"/>
  <c r="G26" i="123"/>
  <c r="F26" i="123"/>
  <c r="F24" i="123"/>
  <c r="F22" i="123"/>
  <c r="F20" i="123"/>
  <c r="F18" i="123"/>
  <c r="G18" i="123"/>
  <c r="G17" i="123"/>
  <c r="F17" i="123"/>
  <c r="E17" i="123"/>
  <c r="D17" i="123"/>
  <c r="C17" i="123"/>
  <c r="B17" i="123"/>
  <c r="G15" i="123"/>
  <c r="F15" i="123"/>
  <c r="G13" i="123"/>
  <c r="F13" i="123"/>
  <c r="G11" i="123"/>
  <c r="F11" i="123"/>
  <c r="G9" i="123"/>
  <c r="F9" i="123"/>
  <c r="G8" i="123"/>
  <c r="F8" i="123"/>
  <c r="E8" i="123"/>
  <c r="D8" i="123"/>
  <c r="C8" i="123"/>
  <c r="B8" i="123"/>
  <c r="N98" i="127"/>
  <c r="N97" i="127"/>
  <c r="N96" i="127"/>
  <c r="N95" i="127"/>
  <c r="M95" i="127"/>
  <c r="M96" i="127"/>
  <c r="M97" i="127"/>
  <c r="M98" i="127"/>
  <c r="M100" i="127"/>
  <c r="M101" i="127"/>
  <c r="M105" i="127"/>
  <c r="M106" i="127"/>
  <c r="M107" i="127"/>
  <c r="M10" i="127"/>
  <c r="M9" i="127"/>
  <c r="D7" i="133" l="1"/>
  <c r="F7" i="133"/>
  <c r="C8" i="132"/>
  <c r="C9" i="132"/>
  <c r="C10" i="132"/>
  <c r="C11" i="132"/>
  <c r="C12" i="132"/>
  <c r="C13" i="132"/>
  <c r="C14" i="132"/>
  <c r="C15" i="132"/>
  <c r="C16" i="132"/>
  <c r="C17" i="132"/>
  <c r="C18" i="132"/>
  <c r="C19" i="132"/>
  <c r="C20" i="132"/>
  <c r="C21" i="132"/>
  <c r="C22" i="132"/>
  <c r="C23" i="132"/>
  <c r="C24" i="132"/>
  <c r="C25" i="132"/>
  <c r="C26" i="132"/>
  <c r="C27" i="132"/>
  <c r="C28" i="132"/>
  <c r="C29" i="132"/>
  <c r="C30" i="132"/>
  <c r="C31" i="132"/>
  <c r="C32" i="132"/>
  <c r="C33" i="132"/>
  <c r="C34" i="132"/>
  <c r="C35" i="132"/>
  <c r="C36" i="132"/>
  <c r="C37" i="132"/>
  <c r="D40" i="132"/>
  <c r="E40" i="132"/>
  <c r="F40" i="132"/>
  <c r="M75" i="127" l="1"/>
  <c r="P42" i="127"/>
  <c r="Q42" i="127"/>
  <c r="P75" i="127"/>
  <c r="Q75" i="127"/>
  <c r="M9" i="8" l="1"/>
  <c r="N9" i="8"/>
  <c r="O9" i="8"/>
  <c r="M11" i="8"/>
  <c r="N11" i="8"/>
  <c r="O11" i="8"/>
  <c r="Q12" i="8"/>
  <c r="P12" i="8"/>
  <c r="Q13" i="8"/>
  <c r="P13" i="8"/>
  <c r="M16" i="8"/>
  <c r="M15" i="8" s="1"/>
  <c r="N16" i="8"/>
  <c r="N15" i="8" s="1"/>
  <c r="O16" i="8"/>
  <c r="O15" i="8" s="1"/>
  <c r="P17" i="8"/>
  <c r="Q17" i="8" s="1"/>
  <c r="M19" i="8"/>
  <c r="M18" i="8" s="1"/>
  <c r="N19" i="8"/>
  <c r="N18" i="8" s="1"/>
  <c r="O19" i="8"/>
  <c r="O18" i="8" s="1"/>
  <c r="P20" i="8"/>
  <c r="Q20" i="8"/>
  <c r="M22" i="8"/>
  <c r="M21" i="8" s="1"/>
  <c r="N22" i="8"/>
  <c r="N21" i="8" s="1"/>
  <c r="O22" i="8"/>
  <c r="O21" i="8" s="1"/>
  <c r="Q23" i="8"/>
  <c r="P23" i="8"/>
  <c r="Q24" i="8"/>
  <c r="P24" i="8"/>
  <c r="M25" i="8"/>
  <c r="N25" i="8"/>
  <c r="O25" i="8"/>
  <c r="P26" i="8"/>
  <c r="Q26" i="8" s="1"/>
  <c r="K27" i="8"/>
  <c r="P27" i="8"/>
  <c r="Q27" i="8"/>
  <c r="Q28" i="8"/>
  <c r="P28" i="8"/>
  <c r="L30" i="8"/>
  <c r="M30" i="8"/>
  <c r="M29" i="8" s="1"/>
  <c r="N30" i="8"/>
  <c r="N29" i="8" s="1"/>
  <c r="O30" i="8"/>
  <c r="O29" i="8" s="1"/>
  <c r="Q31" i="8"/>
  <c r="P31" i="8"/>
  <c r="P32" i="8"/>
  <c r="Q32" i="8" s="1"/>
  <c r="M34" i="8"/>
  <c r="M33" i="8" s="1"/>
  <c r="N34" i="8"/>
  <c r="N33" i="8" s="1"/>
  <c r="O34" i="8"/>
  <c r="O33" i="8" s="1"/>
  <c r="P35" i="8"/>
  <c r="Q35" i="8"/>
  <c r="L36" i="8"/>
  <c r="M36" i="8"/>
  <c r="N36" i="8"/>
  <c r="O36" i="8"/>
  <c r="K37" i="8"/>
  <c r="P37" i="8"/>
  <c r="Q37" i="8"/>
  <c r="M38" i="8"/>
  <c r="N38" i="8"/>
  <c r="O38" i="8"/>
  <c r="P39" i="8"/>
  <c r="Q39" i="8"/>
  <c r="Q40" i="8"/>
  <c r="P40" i="8"/>
  <c r="K41" i="8"/>
  <c r="Q41" i="8" s="1"/>
  <c r="P41" i="8"/>
  <c r="M42" i="8"/>
  <c r="N42" i="8"/>
  <c r="O42" i="8"/>
  <c r="P43" i="8"/>
  <c r="Q43" i="8" s="1"/>
  <c r="K44" i="8"/>
  <c r="P44" i="8"/>
  <c r="Q44" i="8"/>
  <c r="Q45" i="8"/>
  <c r="P45" i="8"/>
  <c r="K46" i="8"/>
  <c r="Q46" i="8" s="1"/>
  <c r="P46" i="8"/>
  <c r="K47" i="8"/>
  <c r="P47" i="8"/>
  <c r="Q47" i="8" s="1"/>
  <c r="M49" i="8"/>
  <c r="M48" i="8" s="1"/>
  <c r="N49" i="8"/>
  <c r="N48" i="8" s="1"/>
  <c r="O49" i="8"/>
  <c r="O48" i="8" s="1"/>
  <c r="K51" i="8"/>
  <c r="P51" i="8"/>
  <c r="Q51" i="8"/>
  <c r="M55" i="8"/>
  <c r="M54" i="8" s="1"/>
  <c r="M53" i="8" s="1"/>
  <c r="M52" i="8" s="1"/>
  <c r="N55" i="8"/>
  <c r="N54" i="8" s="1"/>
  <c r="N53" i="8" s="1"/>
  <c r="N52" i="8" s="1"/>
  <c r="O55" i="8"/>
  <c r="O54" i="8" s="1"/>
  <c r="O53" i="8" s="1"/>
  <c r="O52" i="8" s="1"/>
  <c r="K56" i="8"/>
  <c r="P56" i="8"/>
  <c r="Q56" i="8" s="1"/>
  <c r="K57" i="8"/>
  <c r="Q57" i="8" s="1"/>
  <c r="P57" i="8"/>
  <c r="L58" i="8"/>
  <c r="M58" i="8"/>
  <c r="N58" i="8"/>
  <c r="O58" i="8"/>
  <c r="K59" i="8"/>
  <c r="P59" i="8"/>
  <c r="Q59" i="8" s="1"/>
  <c r="L63" i="8"/>
  <c r="M63" i="8"/>
  <c r="M62" i="8" s="1"/>
  <c r="M61" i="8" s="1"/>
  <c r="M60" i="8" s="1"/>
  <c r="N63" i="8"/>
  <c r="N62" i="8" s="1"/>
  <c r="O63" i="8"/>
  <c r="O62" i="8" s="1"/>
  <c r="O61" i="8" s="1"/>
  <c r="O60" i="8" s="1"/>
  <c r="P64" i="8"/>
  <c r="Q64" i="8"/>
  <c r="L66" i="8"/>
  <c r="M66" i="8"/>
  <c r="M65" i="8" s="1"/>
  <c r="N66" i="8"/>
  <c r="N65" i="8" s="1"/>
  <c r="O66" i="8"/>
  <c r="O65" i="8" s="1"/>
  <c r="K67" i="8"/>
  <c r="P67" i="8"/>
  <c r="Q67" i="8" s="1"/>
  <c r="M71" i="8"/>
  <c r="M70" i="8" s="1"/>
  <c r="N71" i="8"/>
  <c r="N70" i="8" s="1"/>
  <c r="N69" i="8" s="1"/>
  <c r="N68" i="8" s="1"/>
  <c r="O71" i="8"/>
  <c r="O70" i="8" s="1"/>
  <c r="K72" i="8"/>
  <c r="Q72" i="8" s="1"/>
  <c r="P72" i="8"/>
  <c r="M73" i="8"/>
  <c r="N73" i="8"/>
  <c r="O73" i="8"/>
  <c r="K74" i="8"/>
  <c r="P74" i="8"/>
  <c r="Q74" i="8" s="1"/>
  <c r="M75" i="8"/>
  <c r="N75" i="8"/>
  <c r="O75" i="8"/>
  <c r="K76" i="8"/>
  <c r="P76" i="8"/>
  <c r="Q76" i="8"/>
  <c r="K77" i="8"/>
  <c r="Q77" i="8" s="1"/>
  <c r="P77" i="8"/>
  <c r="K78" i="8"/>
  <c r="Q78" i="8" s="1"/>
  <c r="P78" i="8"/>
  <c r="M80" i="8"/>
  <c r="M79" i="8" s="1"/>
  <c r="N80" i="8"/>
  <c r="N79" i="8" s="1"/>
  <c r="O80" i="8"/>
  <c r="O79" i="8" s="1"/>
  <c r="Q81" i="8"/>
  <c r="P81" i="8"/>
  <c r="P82" i="8"/>
  <c r="Q82" i="8"/>
  <c r="K83" i="8"/>
  <c r="P83" i="8"/>
  <c r="Q83" i="8" s="1"/>
  <c r="K84" i="8"/>
  <c r="Q84" i="8" s="1"/>
  <c r="P84" i="8"/>
  <c r="K85" i="8"/>
  <c r="Q85" i="8" s="1"/>
  <c r="P85" i="8"/>
  <c r="K86" i="8"/>
  <c r="P86" i="8"/>
  <c r="Q86" i="8"/>
  <c r="K87" i="8"/>
  <c r="P87" i="8"/>
  <c r="Q87" i="8" s="1"/>
  <c r="K88" i="8"/>
  <c r="Q88" i="8" s="1"/>
  <c r="P88" i="8"/>
  <c r="L89" i="8"/>
  <c r="M89" i="8"/>
  <c r="P89" i="8" s="1"/>
  <c r="N89" i="8"/>
  <c r="O89" i="8"/>
  <c r="K90" i="8"/>
  <c r="Q90" i="8" s="1"/>
  <c r="P90" i="8"/>
  <c r="L91" i="8"/>
  <c r="M91" i="8"/>
  <c r="N91" i="8"/>
  <c r="O91" i="8"/>
  <c r="K92" i="8"/>
  <c r="Q92" i="8" s="1"/>
  <c r="P92" i="8"/>
  <c r="L93" i="8"/>
  <c r="M93" i="8"/>
  <c r="N93" i="8"/>
  <c r="O93" i="8"/>
  <c r="K94" i="8"/>
  <c r="P94" i="8"/>
  <c r="Q94" i="8"/>
  <c r="K95" i="8"/>
  <c r="P95" i="8"/>
  <c r="Q95" i="8" s="1"/>
  <c r="L99" i="8"/>
  <c r="M99" i="8"/>
  <c r="M98" i="8" s="1"/>
  <c r="M97" i="8" s="1"/>
  <c r="N99" i="8"/>
  <c r="N98" i="8" s="1"/>
  <c r="N97" i="8" s="1"/>
  <c r="N96" i="8" s="1"/>
  <c r="O99" i="8"/>
  <c r="O98" i="8" s="1"/>
  <c r="K100" i="8"/>
  <c r="Q100" i="8" s="1"/>
  <c r="P100" i="8"/>
  <c r="M102" i="8"/>
  <c r="M101" i="8" s="1"/>
  <c r="N102" i="8"/>
  <c r="N101" i="8" s="1"/>
  <c r="O102" i="8"/>
  <c r="O101" i="8" s="1"/>
  <c r="K103" i="8"/>
  <c r="Q103" i="8" s="1"/>
  <c r="P103" i="8"/>
  <c r="L104" i="8"/>
  <c r="M104" i="8"/>
  <c r="N104" i="8"/>
  <c r="O104" i="8"/>
  <c r="K105" i="8"/>
  <c r="P105" i="8"/>
  <c r="Q105" i="8"/>
  <c r="M106" i="8"/>
  <c r="M108" i="8"/>
  <c r="M107" i="8" s="1"/>
  <c r="N106" i="8" s="1"/>
  <c r="N108" i="8"/>
  <c r="N107" i="8" s="1"/>
  <c r="O106" i="8" s="1"/>
  <c r="O108" i="8"/>
  <c r="O107" i="8" s="1"/>
  <c r="K109" i="8"/>
  <c r="P109" i="8"/>
  <c r="Q109" i="8" s="1"/>
  <c r="N22" i="127"/>
  <c r="O22" i="127"/>
  <c r="Q22" i="127"/>
  <c r="M22" i="127"/>
  <c r="M23" i="127"/>
  <c r="M26" i="127"/>
  <c r="M29" i="127"/>
  <c r="M30" i="127"/>
  <c r="M34" i="127"/>
  <c r="M36" i="127"/>
  <c r="M38" i="127"/>
  <c r="M42" i="127"/>
  <c r="M33" i="127" s="1"/>
  <c r="M48" i="127"/>
  <c r="M49" i="127"/>
  <c r="M50" i="127"/>
  <c r="M70" i="127"/>
  <c r="M71" i="127"/>
  <c r="M55" i="127"/>
  <c r="M58" i="127"/>
  <c r="M54" i="127" s="1"/>
  <c r="M53" i="127" s="1"/>
  <c r="M52" i="127" s="1"/>
  <c r="M63" i="127"/>
  <c r="M62" i="127" s="1"/>
  <c r="M61" i="127" s="1"/>
  <c r="M60" i="127" s="1"/>
  <c r="M65" i="127"/>
  <c r="M66" i="127"/>
  <c r="M73" i="127"/>
  <c r="M80" i="127"/>
  <c r="M89" i="127"/>
  <c r="M91" i="127"/>
  <c r="M93" i="127"/>
  <c r="M12" i="127"/>
  <c r="M11" i="127" s="1"/>
  <c r="N50" i="127"/>
  <c r="O50" i="127"/>
  <c r="P50" i="127"/>
  <c r="Q50" i="127"/>
  <c r="Q49" i="127" s="1"/>
  <c r="Q48" i="127" s="1"/>
  <c r="N49" i="127"/>
  <c r="N48" i="127" s="1"/>
  <c r="O49" i="127"/>
  <c r="P49" i="127"/>
  <c r="O48" i="127"/>
  <c r="P48" i="127"/>
  <c r="N42" i="127"/>
  <c r="O42" i="127"/>
  <c r="N38" i="127"/>
  <c r="O38" i="127"/>
  <c r="P38" i="127"/>
  <c r="Q38" i="127"/>
  <c r="N36" i="127"/>
  <c r="O36" i="127"/>
  <c r="P36" i="127"/>
  <c r="Q36" i="127"/>
  <c r="N34" i="127"/>
  <c r="O34" i="127"/>
  <c r="P34" i="127"/>
  <c r="P33" i="127" s="1"/>
  <c r="Q34" i="127"/>
  <c r="N30" i="127"/>
  <c r="O30" i="127"/>
  <c r="P30" i="127"/>
  <c r="Q30" i="127"/>
  <c r="Q29" i="127" s="1"/>
  <c r="N29" i="127"/>
  <c r="O29" i="127"/>
  <c r="P29" i="127"/>
  <c r="N26" i="127"/>
  <c r="O26" i="127"/>
  <c r="P26" i="127"/>
  <c r="Q26" i="127"/>
  <c r="N23" i="127"/>
  <c r="O23" i="127"/>
  <c r="P23" i="127"/>
  <c r="P22" i="127" s="1"/>
  <c r="Q23" i="127"/>
  <c r="N20" i="127"/>
  <c r="O20" i="127"/>
  <c r="P20" i="127"/>
  <c r="Q20" i="127"/>
  <c r="N19" i="127"/>
  <c r="O19" i="127"/>
  <c r="P19" i="127"/>
  <c r="Q19" i="127"/>
  <c r="N17" i="127"/>
  <c r="O17" i="127"/>
  <c r="P17" i="127"/>
  <c r="Q17" i="127"/>
  <c r="N16" i="127"/>
  <c r="O16" i="127"/>
  <c r="P16" i="127"/>
  <c r="Q16" i="127"/>
  <c r="N12" i="127"/>
  <c r="N11" i="127" s="1"/>
  <c r="N10" i="127" s="1"/>
  <c r="O12" i="127"/>
  <c r="O11" i="127" s="1"/>
  <c r="O10" i="127" s="1"/>
  <c r="P12" i="127"/>
  <c r="P11" i="127" s="1"/>
  <c r="P10" i="127" s="1"/>
  <c r="M17" i="127"/>
  <c r="M16" i="127" s="1"/>
  <c r="M20" i="127"/>
  <c r="M19" i="127" s="1"/>
  <c r="N93" i="127"/>
  <c r="O93" i="127"/>
  <c r="P93" i="127"/>
  <c r="Q93" i="127"/>
  <c r="N91" i="127"/>
  <c r="O91" i="127"/>
  <c r="P91" i="127"/>
  <c r="Q91" i="127"/>
  <c r="N89" i="127"/>
  <c r="O89" i="127"/>
  <c r="P89" i="127"/>
  <c r="Q89" i="127"/>
  <c r="N80" i="127"/>
  <c r="O80" i="127"/>
  <c r="O79" i="127" s="1"/>
  <c r="P80" i="127"/>
  <c r="Q80" i="127"/>
  <c r="Q79" i="127" s="1"/>
  <c r="P79" i="127"/>
  <c r="N75" i="127"/>
  <c r="O75" i="127"/>
  <c r="N73" i="127"/>
  <c r="O73" i="127"/>
  <c r="P73" i="127"/>
  <c r="Q73" i="127"/>
  <c r="N71" i="127"/>
  <c r="O71" i="127"/>
  <c r="P71" i="127"/>
  <c r="P70" i="127" s="1"/>
  <c r="Q71" i="127"/>
  <c r="N107" i="127"/>
  <c r="O107" i="127"/>
  <c r="P107" i="127"/>
  <c r="Q107" i="127"/>
  <c r="N106" i="127"/>
  <c r="O106" i="127"/>
  <c r="P106" i="127"/>
  <c r="Q106" i="127"/>
  <c r="N105" i="127"/>
  <c r="O105" i="127"/>
  <c r="P105" i="127"/>
  <c r="Q105" i="127"/>
  <c r="N103" i="127"/>
  <c r="O103" i="127"/>
  <c r="P103" i="127"/>
  <c r="Q103" i="127"/>
  <c r="N101" i="127"/>
  <c r="N100" i="127" s="1"/>
  <c r="O101" i="127"/>
  <c r="P101" i="127"/>
  <c r="P100" i="127" s="1"/>
  <c r="Q101" i="127"/>
  <c r="Q100" i="127" s="1"/>
  <c r="O98" i="127"/>
  <c r="O97" i="127" s="1"/>
  <c r="P98" i="127"/>
  <c r="P97" i="127" s="1"/>
  <c r="Q98" i="127"/>
  <c r="Q97" i="127" s="1"/>
  <c r="M103" i="127"/>
  <c r="N63" i="127"/>
  <c r="N62" i="127" s="1"/>
  <c r="O63" i="127"/>
  <c r="O62" i="127" s="1"/>
  <c r="P63" i="127"/>
  <c r="P62" i="127" s="1"/>
  <c r="Q63" i="127"/>
  <c r="Q62" i="127" s="1"/>
  <c r="N66" i="127"/>
  <c r="N65" i="127" s="1"/>
  <c r="O66" i="127"/>
  <c r="O65" i="127" s="1"/>
  <c r="P66" i="127"/>
  <c r="P65" i="127" s="1"/>
  <c r="Q66" i="127"/>
  <c r="Q65" i="127" s="1"/>
  <c r="N55" i="127"/>
  <c r="O55" i="127"/>
  <c r="P55" i="127"/>
  <c r="Q55" i="127"/>
  <c r="N58" i="127"/>
  <c r="O58" i="127"/>
  <c r="P58" i="127"/>
  <c r="Q58" i="127"/>
  <c r="S18" i="127"/>
  <c r="R14" i="127"/>
  <c r="S14" i="127"/>
  <c r="T14" i="127"/>
  <c r="U14" i="127"/>
  <c r="R18" i="127"/>
  <c r="T18" i="127"/>
  <c r="U18" i="127"/>
  <c r="R21" i="127"/>
  <c r="S21" i="127"/>
  <c r="T21" i="127"/>
  <c r="U21" i="127"/>
  <c r="R24" i="127"/>
  <c r="S24" i="127"/>
  <c r="T24" i="127"/>
  <c r="U24" i="127"/>
  <c r="R25" i="127"/>
  <c r="S25" i="127"/>
  <c r="T25" i="127"/>
  <c r="U25" i="127"/>
  <c r="R27" i="127"/>
  <c r="S27" i="127"/>
  <c r="T27" i="127"/>
  <c r="U27" i="127"/>
  <c r="R28" i="127"/>
  <c r="S28" i="127"/>
  <c r="T28" i="127"/>
  <c r="U28" i="127"/>
  <c r="R31" i="127"/>
  <c r="S31" i="127"/>
  <c r="T31" i="127"/>
  <c r="U31" i="127"/>
  <c r="R32" i="127"/>
  <c r="S32" i="127"/>
  <c r="T32" i="127"/>
  <c r="U32" i="127"/>
  <c r="R35" i="127"/>
  <c r="S35" i="127"/>
  <c r="T35" i="127"/>
  <c r="U35" i="127"/>
  <c r="R37" i="127"/>
  <c r="S37" i="127"/>
  <c r="T37" i="127"/>
  <c r="U37" i="127"/>
  <c r="R39" i="127"/>
  <c r="S39" i="127"/>
  <c r="T39" i="127"/>
  <c r="U39" i="127"/>
  <c r="R40" i="127"/>
  <c r="S40" i="127"/>
  <c r="T40" i="127"/>
  <c r="U40" i="127"/>
  <c r="R41" i="127"/>
  <c r="S41" i="127"/>
  <c r="T41" i="127"/>
  <c r="U41" i="127"/>
  <c r="R43" i="127"/>
  <c r="S43" i="127"/>
  <c r="T43" i="127"/>
  <c r="U43" i="127"/>
  <c r="R44" i="127"/>
  <c r="S44" i="127"/>
  <c r="T44" i="127"/>
  <c r="U44" i="127"/>
  <c r="R45" i="127"/>
  <c r="S45" i="127"/>
  <c r="T45" i="127"/>
  <c r="U45" i="127"/>
  <c r="R46" i="127"/>
  <c r="S46" i="127"/>
  <c r="T46" i="127"/>
  <c r="U46" i="127"/>
  <c r="R47" i="127"/>
  <c r="S47" i="127"/>
  <c r="T47" i="127"/>
  <c r="U47" i="127"/>
  <c r="R51" i="127"/>
  <c r="S51" i="127"/>
  <c r="T51" i="127"/>
  <c r="U51" i="127"/>
  <c r="R56" i="127"/>
  <c r="S56" i="127"/>
  <c r="T56" i="127"/>
  <c r="U56" i="127"/>
  <c r="R57" i="127"/>
  <c r="S57" i="127"/>
  <c r="T57" i="127"/>
  <c r="U57" i="127"/>
  <c r="R59" i="127"/>
  <c r="S59" i="127"/>
  <c r="T59" i="127"/>
  <c r="U59" i="127"/>
  <c r="R64" i="127"/>
  <c r="S64" i="127"/>
  <c r="T64" i="127"/>
  <c r="U64" i="127"/>
  <c r="R67" i="127"/>
  <c r="S67" i="127"/>
  <c r="T67" i="127"/>
  <c r="U67" i="127"/>
  <c r="R72" i="127"/>
  <c r="S72" i="127"/>
  <c r="T72" i="127"/>
  <c r="U72" i="127"/>
  <c r="R74" i="127"/>
  <c r="S74" i="127"/>
  <c r="T74" i="127"/>
  <c r="U74" i="127"/>
  <c r="R76" i="127"/>
  <c r="S76" i="127"/>
  <c r="T76" i="127"/>
  <c r="U76" i="127"/>
  <c r="R77" i="127"/>
  <c r="S77" i="127"/>
  <c r="T77" i="127"/>
  <c r="U77" i="127"/>
  <c r="R78" i="127"/>
  <c r="S78" i="127"/>
  <c r="T78" i="127"/>
  <c r="U78" i="127"/>
  <c r="R81" i="127"/>
  <c r="S81" i="127"/>
  <c r="T81" i="127"/>
  <c r="U81" i="127"/>
  <c r="R82" i="127"/>
  <c r="S82" i="127"/>
  <c r="T82" i="127"/>
  <c r="U82" i="127"/>
  <c r="R83" i="127"/>
  <c r="S83" i="127"/>
  <c r="T83" i="127"/>
  <c r="U83" i="127"/>
  <c r="R84" i="127"/>
  <c r="S84" i="127"/>
  <c r="T84" i="127"/>
  <c r="U84" i="127"/>
  <c r="R85" i="127"/>
  <c r="S85" i="127"/>
  <c r="T85" i="127"/>
  <c r="U85" i="127"/>
  <c r="R86" i="127"/>
  <c r="S86" i="127"/>
  <c r="T86" i="127"/>
  <c r="U86" i="127"/>
  <c r="R87" i="127"/>
  <c r="S87" i="127"/>
  <c r="T87" i="127"/>
  <c r="U87" i="127"/>
  <c r="R88" i="127"/>
  <c r="S88" i="127"/>
  <c r="T88" i="127"/>
  <c r="U88" i="127"/>
  <c r="R90" i="127"/>
  <c r="S90" i="127"/>
  <c r="T90" i="127"/>
  <c r="U90" i="127"/>
  <c r="R92" i="127"/>
  <c r="S92" i="127"/>
  <c r="T92" i="127"/>
  <c r="U92" i="127"/>
  <c r="R94" i="127"/>
  <c r="S94" i="127"/>
  <c r="T94" i="127"/>
  <c r="U94" i="127"/>
  <c r="R99" i="127"/>
  <c r="S99" i="127"/>
  <c r="T99" i="127"/>
  <c r="U99" i="127"/>
  <c r="R102" i="127"/>
  <c r="S102" i="127"/>
  <c r="T102" i="127"/>
  <c r="U102" i="127"/>
  <c r="R104" i="127"/>
  <c r="S104" i="127"/>
  <c r="T104" i="127"/>
  <c r="U104" i="127"/>
  <c r="R108" i="127"/>
  <c r="S108" i="127"/>
  <c r="T108" i="127"/>
  <c r="U108" i="127"/>
  <c r="U13" i="127"/>
  <c r="T13" i="127"/>
  <c r="S13" i="127"/>
  <c r="R13" i="127"/>
  <c r="N79" i="127" l="1"/>
  <c r="M79" i="127"/>
  <c r="M69" i="127" s="1"/>
  <c r="M68" i="127" s="1"/>
  <c r="Q70" i="127"/>
  <c r="Q69" i="127" s="1"/>
  <c r="Q68" i="127" s="1"/>
  <c r="O100" i="127"/>
  <c r="N14" i="8"/>
  <c r="O97" i="8"/>
  <c r="O96" i="8" s="1"/>
  <c r="M69" i="8"/>
  <c r="M68" i="8" s="1"/>
  <c r="N61" i="8"/>
  <c r="N60" i="8" s="1"/>
  <c r="N111" i="8" s="1"/>
  <c r="M14" i="8"/>
  <c r="N8" i="8"/>
  <c r="M8" i="8"/>
  <c r="M96" i="8"/>
  <c r="M111" i="8" s="1"/>
  <c r="O69" i="8"/>
  <c r="O68" i="8" s="1"/>
  <c r="O14" i="8"/>
  <c r="O8" i="8" s="1"/>
  <c r="N61" i="127"/>
  <c r="N60" i="127" s="1"/>
  <c r="Q61" i="127"/>
  <c r="Q60" i="127" s="1"/>
  <c r="P61" i="127"/>
  <c r="P60" i="127" s="1"/>
  <c r="O61" i="127"/>
  <c r="O60" i="127" s="1"/>
  <c r="N33" i="127"/>
  <c r="N15" i="127" s="1"/>
  <c r="N9" i="127" s="1"/>
  <c r="Q33" i="127"/>
  <c r="Q15" i="127" s="1"/>
  <c r="Q9" i="127" s="1"/>
  <c r="O33" i="127"/>
  <c r="O15" i="127" s="1"/>
  <c r="O9" i="127" s="1"/>
  <c r="P15" i="127"/>
  <c r="P9" i="127" s="1"/>
  <c r="P110" i="127" s="1"/>
  <c r="M15" i="127"/>
  <c r="P69" i="127"/>
  <c r="P68" i="127" s="1"/>
  <c r="N70" i="127"/>
  <c r="N69" i="127" s="1"/>
  <c r="N68" i="127" s="1"/>
  <c r="O70" i="127"/>
  <c r="O69" i="127" s="1"/>
  <c r="O68" i="127" s="1"/>
  <c r="P96" i="127"/>
  <c r="P95" i="127" s="1"/>
  <c r="O96" i="127"/>
  <c r="O95" i="127" s="1"/>
  <c r="Q96" i="127"/>
  <c r="Q95" i="127" s="1"/>
  <c r="N54" i="127"/>
  <c r="N53" i="127" s="1"/>
  <c r="N52" i="127" s="1"/>
  <c r="Q54" i="127"/>
  <c r="Q53" i="127" s="1"/>
  <c r="Q52" i="127" s="1"/>
  <c r="P54" i="127"/>
  <c r="P53" i="127" s="1"/>
  <c r="P52" i="127" s="1"/>
  <c r="O54" i="127"/>
  <c r="O53" i="127" s="1"/>
  <c r="O52" i="127" s="1"/>
  <c r="O111" i="8" l="1"/>
  <c r="M110" i="127"/>
  <c r="Q110" i="127"/>
  <c r="N110" i="127"/>
  <c r="O110" i="127"/>
  <c r="O15" i="106" l="1"/>
  <c r="P15" i="106"/>
  <c r="Q15" i="106"/>
  <c r="G13" i="48" l="1"/>
  <c r="F13" i="48"/>
  <c r="E13" i="122" l="1"/>
  <c r="I13" i="122"/>
  <c r="E14" i="122"/>
  <c r="I14" i="122"/>
  <c r="D15" i="122"/>
  <c r="F15" i="122"/>
  <c r="G15" i="122"/>
  <c r="G12" i="122" s="1"/>
  <c r="H15" i="122"/>
  <c r="E16" i="122"/>
  <c r="I16" i="122"/>
  <c r="E17" i="122"/>
  <c r="I17" i="122"/>
  <c r="E18" i="122"/>
  <c r="I18" i="122"/>
  <c r="D19" i="122"/>
  <c r="F19" i="122"/>
  <c r="E19" i="122" s="1"/>
  <c r="G19" i="122"/>
  <c r="H19" i="122"/>
  <c r="E20" i="122"/>
  <c r="I20" i="122"/>
  <c r="E21" i="122"/>
  <c r="I21" i="122"/>
  <c r="E22" i="122"/>
  <c r="I22" i="122"/>
  <c r="F24" i="122"/>
  <c r="I25" i="122"/>
  <c r="E26" i="122"/>
  <c r="I26" i="122"/>
  <c r="D27" i="122"/>
  <c r="F27" i="122"/>
  <c r="E27" i="122" s="1"/>
  <c r="G27" i="122"/>
  <c r="H27" i="122"/>
  <c r="E28" i="122"/>
  <c r="I28" i="122"/>
  <c r="E29" i="122"/>
  <c r="I29" i="122"/>
  <c r="E30" i="122"/>
  <c r="I30" i="122"/>
  <c r="D31" i="122"/>
  <c r="F31" i="122"/>
  <c r="I31" i="122" s="1"/>
  <c r="G31" i="122"/>
  <c r="H31" i="122"/>
  <c r="E32" i="122"/>
  <c r="I32" i="122"/>
  <c r="E33" i="122"/>
  <c r="I33" i="122"/>
  <c r="E34" i="122"/>
  <c r="I34" i="122"/>
  <c r="D9" i="120"/>
  <c r="D10" i="120"/>
  <c r="D11" i="120"/>
  <c r="D12" i="120"/>
  <c r="D13" i="120"/>
  <c r="D14" i="120"/>
  <c r="D15" i="120"/>
  <c r="D16" i="120"/>
  <c r="D17" i="120"/>
  <c r="D18" i="120"/>
  <c r="D19" i="120"/>
  <c r="D20" i="120"/>
  <c r="D21" i="120"/>
  <c r="D22" i="120"/>
  <c r="D23" i="120"/>
  <c r="D24" i="120"/>
  <c r="D25" i="120"/>
  <c r="D26" i="120"/>
  <c r="D27" i="120"/>
  <c r="D28" i="120"/>
  <c r="D29" i="120"/>
  <c r="D30" i="120"/>
  <c r="D31" i="120"/>
  <c r="D32" i="120"/>
  <c r="D33" i="120"/>
  <c r="D34" i="120"/>
  <c r="D35" i="120"/>
  <c r="D36" i="120"/>
  <c r="D37" i="120"/>
  <c r="D38" i="120"/>
  <c r="D39" i="120"/>
  <c r="D40" i="120"/>
  <c r="D41" i="120"/>
  <c r="D42" i="120"/>
  <c r="D43" i="120"/>
  <c r="D44" i="120"/>
  <c r="D45" i="120"/>
  <c r="D46" i="120"/>
  <c r="D47" i="120"/>
  <c r="D48" i="120"/>
  <c r="D49" i="120"/>
  <c r="D50" i="120"/>
  <c r="D51" i="120"/>
  <c r="D52" i="120"/>
  <c r="D53" i="120"/>
  <c r="D54" i="120"/>
  <c r="D55" i="120"/>
  <c r="D56" i="120"/>
  <c r="D57" i="120"/>
  <c r="D58" i="120"/>
  <c r="D59" i="120"/>
  <c r="D60" i="120"/>
  <c r="D61" i="120"/>
  <c r="D62" i="120"/>
  <c r="D63" i="120"/>
  <c r="D64" i="120"/>
  <c r="D65" i="120"/>
  <c r="D66" i="120"/>
  <c r="D67" i="120"/>
  <c r="D68" i="120"/>
  <c r="D69" i="120"/>
  <c r="D70" i="120"/>
  <c r="D71" i="120"/>
  <c r="D72" i="120"/>
  <c r="D73" i="120"/>
  <c r="D74" i="120"/>
  <c r="D75" i="120"/>
  <c r="D76" i="120"/>
  <c r="D77" i="120"/>
  <c r="D78" i="120"/>
  <c r="D79" i="120"/>
  <c r="D80" i="120"/>
  <c r="D81" i="120"/>
  <c r="D82" i="120"/>
  <c r="D83" i="120"/>
  <c r="D84" i="120"/>
  <c r="D85" i="120"/>
  <c r="D86" i="120"/>
  <c r="D87" i="120"/>
  <c r="D88" i="120"/>
  <c r="D89" i="120"/>
  <c r="D90" i="120"/>
  <c r="D91" i="120"/>
  <c r="D92" i="120"/>
  <c r="D93" i="120"/>
  <c r="D94" i="120"/>
  <c r="D95" i="120"/>
  <c r="D96" i="120"/>
  <c r="D97" i="120"/>
  <c r="D98" i="120"/>
  <c r="D99" i="120"/>
  <c r="D100" i="120"/>
  <c r="D101" i="120"/>
  <c r="D102" i="120"/>
  <c r="D103" i="120"/>
  <c r="D104" i="120"/>
  <c r="D105" i="120"/>
  <c r="D106" i="120"/>
  <c r="D107" i="120"/>
  <c r="D108" i="120"/>
  <c r="D109" i="120"/>
  <c r="D110" i="120"/>
  <c r="D111" i="120"/>
  <c r="D112" i="120"/>
  <c r="D113" i="120"/>
  <c r="D114" i="120"/>
  <c r="D115" i="120"/>
  <c r="D116" i="120"/>
  <c r="D117" i="120"/>
  <c r="D118" i="120"/>
  <c r="D119" i="120"/>
  <c r="E121" i="120"/>
  <c r="F121" i="120"/>
  <c r="G121" i="120"/>
  <c r="B23" i="119"/>
  <c r="C23" i="119"/>
  <c r="D22" i="115"/>
  <c r="F12" i="122" l="1"/>
  <c r="F36" i="122" s="1"/>
  <c r="E31" i="122"/>
  <c r="I27" i="122"/>
  <c r="I19" i="122"/>
  <c r="E15" i="122"/>
  <c r="I15" i="122"/>
  <c r="H24" i="122"/>
  <c r="D24" i="122"/>
  <c r="D36" i="122" s="1"/>
  <c r="E36" i="122" s="1"/>
  <c r="H12" i="122"/>
  <c r="G24" i="122"/>
  <c r="I24" i="122" s="1"/>
  <c r="D12" i="122"/>
  <c r="E12" i="122" l="1"/>
  <c r="I12" i="122"/>
  <c r="H36" i="122"/>
  <c r="G36" i="122"/>
  <c r="I36" i="122" s="1"/>
  <c r="R13" i="106" l="1"/>
  <c r="S13" i="106"/>
  <c r="T13" i="106"/>
  <c r="U13" i="106"/>
  <c r="L19" i="80"/>
  <c r="U16" i="106"/>
  <c r="U21" i="106"/>
  <c r="U22" i="106"/>
  <c r="T16" i="106"/>
  <c r="T21" i="106"/>
  <c r="T22" i="106"/>
  <c r="S16" i="106"/>
  <c r="S21" i="106"/>
  <c r="S22" i="106"/>
  <c r="R16" i="106"/>
  <c r="R21" i="106"/>
  <c r="R22" i="106"/>
  <c r="K16" i="106"/>
  <c r="L16" i="106"/>
  <c r="L21" i="106"/>
  <c r="L22" i="106"/>
  <c r="L13" i="106"/>
  <c r="K21" i="106"/>
  <c r="K22" i="106"/>
  <c r="K13" i="106"/>
  <c r="U13" i="105"/>
  <c r="T13" i="105"/>
  <c r="S13" i="105"/>
  <c r="R13" i="105"/>
  <c r="K13" i="105"/>
  <c r="L13" i="105" l="1"/>
  <c r="L14" i="80" l="1"/>
  <c r="K19" i="80"/>
  <c r="K14" i="80"/>
  <c r="L111" i="8" l="1"/>
  <c r="N39" i="107"/>
  <c r="O39" i="107"/>
  <c r="P39" i="107"/>
  <c r="Q39" i="107"/>
  <c r="M39" i="107"/>
  <c r="N11" i="106"/>
  <c r="N10" i="106" s="1"/>
  <c r="O12" i="106"/>
  <c r="O11" i="106" s="1"/>
  <c r="O10" i="106" s="1"/>
  <c r="P12" i="106"/>
  <c r="P11" i="106" s="1"/>
  <c r="P10" i="106" s="1"/>
  <c r="Q12" i="106"/>
  <c r="Q11" i="106" s="1"/>
  <c r="Q10" i="106" s="1"/>
  <c r="O20" i="106"/>
  <c r="O19" i="106" s="1"/>
  <c r="O18" i="106" s="1"/>
  <c r="O17" i="106" s="1"/>
  <c r="P20" i="106"/>
  <c r="P19" i="106" s="1"/>
  <c r="P18" i="106" s="1"/>
  <c r="P17" i="106" s="1"/>
  <c r="Q20" i="106"/>
  <c r="Q19" i="106" s="1"/>
  <c r="Q18" i="106" s="1"/>
  <c r="Q17" i="106" s="1"/>
  <c r="O12" i="105"/>
  <c r="O11" i="105" s="1"/>
  <c r="O10" i="105" s="1"/>
  <c r="O9" i="105" s="1"/>
  <c r="P12" i="105"/>
  <c r="P11" i="105" s="1"/>
  <c r="P10" i="105" s="1"/>
  <c r="P9" i="105" s="1"/>
  <c r="Q12" i="105"/>
  <c r="Q11" i="105" s="1"/>
  <c r="Q10" i="105" s="1"/>
  <c r="Q9" i="105" s="1"/>
  <c r="O17" i="105"/>
  <c r="O16" i="105" s="1"/>
  <c r="O15" i="105" s="1"/>
  <c r="O14" i="105" s="1"/>
  <c r="P17" i="105"/>
  <c r="P16" i="105" s="1"/>
  <c r="P15" i="105" s="1"/>
  <c r="P14" i="105" s="1"/>
  <c r="Q17" i="105"/>
  <c r="Q16" i="105" s="1"/>
  <c r="Q15" i="105" s="1"/>
  <c r="Q14" i="105" s="1"/>
  <c r="N22" i="105"/>
  <c r="N21" i="105" s="1"/>
  <c r="N20" i="105" s="1"/>
  <c r="O22" i="105"/>
  <c r="O21" i="105" s="1"/>
  <c r="O20" i="105" s="1"/>
  <c r="O19" i="105" s="1"/>
  <c r="P22" i="105"/>
  <c r="P21" i="105" s="1"/>
  <c r="P20" i="105" s="1"/>
  <c r="P19" i="105" s="1"/>
  <c r="Q22" i="105"/>
  <c r="Q21" i="105" s="1"/>
  <c r="Q20" i="105" s="1"/>
  <c r="Q19" i="105" s="1"/>
  <c r="N27" i="105"/>
  <c r="N26" i="105" s="1"/>
  <c r="N25" i="105" s="1"/>
  <c r="N24" i="105" s="1"/>
  <c r="O27" i="105"/>
  <c r="O26" i="105" s="1"/>
  <c r="O25" i="105" s="1"/>
  <c r="O24" i="105" s="1"/>
  <c r="P27" i="105"/>
  <c r="P26" i="105" s="1"/>
  <c r="P25" i="105" s="1"/>
  <c r="P24" i="105" s="1"/>
  <c r="Q27" i="105"/>
  <c r="Q26" i="105" s="1"/>
  <c r="Q25" i="105" s="1"/>
  <c r="Q24" i="105" s="1"/>
  <c r="N12" i="80"/>
  <c r="N11" i="80" s="1"/>
  <c r="N10" i="80" s="1"/>
  <c r="O13" i="80"/>
  <c r="O12" i="80" s="1"/>
  <c r="O11" i="80" s="1"/>
  <c r="O10" i="80" s="1"/>
  <c r="P13" i="80"/>
  <c r="P12" i="80" s="1"/>
  <c r="P11" i="80" s="1"/>
  <c r="P10" i="80" s="1"/>
  <c r="Q13" i="80"/>
  <c r="Q12" i="80" s="1"/>
  <c r="Q11" i="80" s="1"/>
  <c r="Q10" i="80" s="1"/>
  <c r="N17" i="80"/>
  <c r="N16" i="80" s="1"/>
  <c r="N15" i="80" s="1"/>
  <c r="O18" i="80"/>
  <c r="O17" i="80" s="1"/>
  <c r="O16" i="80" s="1"/>
  <c r="O15" i="80" s="1"/>
  <c r="P18" i="80"/>
  <c r="P17" i="80" s="1"/>
  <c r="P16" i="80" s="1"/>
  <c r="P15" i="80" s="1"/>
  <c r="Q18" i="80"/>
  <c r="Q17" i="80" s="1"/>
  <c r="Q16" i="80" s="1"/>
  <c r="Q15" i="80" s="1"/>
  <c r="M17" i="80"/>
  <c r="Q39" i="105" l="1"/>
  <c r="M39" i="80"/>
  <c r="O39" i="106"/>
  <c r="Q39" i="80"/>
  <c r="P39" i="80"/>
  <c r="O39" i="105"/>
  <c r="Q39" i="106"/>
  <c r="P39" i="105"/>
  <c r="M39" i="106"/>
  <c r="O39" i="80"/>
  <c r="M39" i="105"/>
  <c r="N39" i="105"/>
  <c r="P39" i="106"/>
  <c r="A13" i="127" l="1"/>
</calcChain>
</file>

<file path=xl/comments1.xml><?xml version="1.0" encoding="utf-8"?>
<comments xmlns="http://schemas.openxmlformats.org/spreadsheetml/2006/main">
  <authors>
    <author>PRESUPUESTOS</author>
  </authors>
  <commentList>
    <comment ref="F7" authorId="0" shapeId="0">
      <text>
        <r>
          <rPr>
            <b/>
            <sz val="9"/>
            <color indexed="81"/>
            <rFont val="Tahoma"/>
            <charset val="1"/>
          </rPr>
          <t>PRESUPUESTOS:</t>
        </r>
        <r>
          <rPr>
            <sz val="9"/>
            <color indexed="81"/>
            <rFont val="Tahoma"/>
            <charset val="1"/>
          </rPr>
          <t xml:space="preserve">
Si variación es mayor o menor a 10%, se llenaran los campos siguentes !!!!!!!!!</t>
        </r>
      </text>
    </comment>
  </commentList>
</comments>
</file>

<file path=xl/sharedStrings.xml><?xml version="1.0" encoding="utf-8"?>
<sst xmlns="http://schemas.openxmlformats.org/spreadsheetml/2006/main" count="2938" uniqueCount="1120">
  <si>
    <t>(3)</t>
  </si>
  <si>
    <t>(4)</t>
  </si>
  <si>
    <t>(5)</t>
  </si>
  <si>
    <t>(7)</t>
  </si>
  <si>
    <t>(8)</t>
  </si>
  <si>
    <t>(9)</t>
  </si>
  <si>
    <t>(6)</t>
  </si>
  <si>
    <t>(10)</t>
  </si>
  <si>
    <t>(11)</t>
  </si>
  <si>
    <t>(12)</t>
  </si>
  <si>
    <t>(13)</t>
  </si>
  <si>
    <t>(14)</t>
  </si>
  <si>
    <t>AI</t>
  </si>
  <si>
    <t>DENOMINACIÓN</t>
  </si>
  <si>
    <t>FÍSICO</t>
  </si>
  <si>
    <t>R      E      S      U      L      T      A      D      O      S</t>
  </si>
  <si>
    <t>DESCRIPCIÓN</t>
  </si>
  <si>
    <t>CARACTERÍSTICAS</t>
  </si>
  <si>
    <t xml:space="preserve">CAPÍTULO   </t>
  </si>
  <si>
    <t xml:space="preserve">DELEGACIÓN  </t>
  </si>
  <si>
    <t>COLONIA</t>
  </si>
  <si>
    <t>EJERCIDO</t>
  </si>
  <si>
    <t>A)</t>
  </si>
  <si>
    <t>B)</t>
  </si>
  <si>
    <t xml:space="preserve"> BENEFICIARIO</t>
  </si>
  <si>
    <t xml:space="preserve"> TOTAL</t>
  </si>
  <si>
    <t>DESTINO DEL GASTO</t>
  </si>
  <si>
    <t>MODIFICADO</t>
  </si>
  <si>
    <t>UNIDAD
DE
MEDIDA</t>
  </si>
  <si>
    <t>ALCANZADO
(2)</t>
  </si>
  <si>
    <t>RENDIMIENTOS
FINANCIEROS</t>
  </si>
  <si>
    <t>NOMBRE DEL FIDEICOMISO</t>
  </si>
  <si>
    <t>SALDO</t>
  </si>
  <si>
    <t>GASTO</t>
  </si>
  <si>
    <t>INGRESO</t>
  </si>
  <si>
    <t>PARTIDA</t>
  </si>
  <si>
    <t>FECHA DE PUBLICACIÓN DE REGLAS DE OPERACIÓN</t>
  </si>
  <si>
    <t>PPD PRESUPUESTO PARTICIPATIVO PARA LAS DELEGACIONES</t>
  </si>
  <si>
    <t>PROYECTO</t>
  </si>
  <si>
    <t>COLONIA O PUEBLO ORIGINARIO</t>
  </si>
  <si>
    <t>AVANCE DEL
 PROYECTO
 (%)</t>
  </si>
  <si>
    <t xml:space="preserve"> EJERCIDO
3</t>
  </si>
  <si>
    <t>F</t>
  </si>
  <si>
    <t>SF</t>
  </si>
  <si>
    <t>FI</t>
  </si>
  <si>
    <t>DEVENGADO
(2)</t>
  </si>
  <si>
    <t>EJERCIDO
(3)</t>
  </si>
  <si>
    <t>ALCANZADO
(3)</t>
  </si>
  <si>
    <t>AVANCE %</t>
  </si>
  <si>
    <t>3/1*100
=(4)</t>
  </si>
  <si>
    <t>3/2*100
=(5)</t>
  </si>
  <si>
    <t>DEVENGADO
(8)</t>
  </si>
  <si>
    <t>EJERCIDO
(9)</t>
  </si>
  <si>
    <t>FUENTE DE
FINANCIAMIENTO</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</si>
  <si>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</si>
  <si>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</si>
  <si>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</si>
  <si>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</si>
  <si>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</si>
  <si>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</si>
  <si>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</si>
  <si>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</si>
  <si>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</si>
  <si>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</si>
  <si>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</si>
  <si>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</si>
  <si>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</si>
  <si>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</si>
  <si>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</si>
  <si>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</si>
  <si>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</si>
  <si>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</si>
  <si>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</si>
  <si>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</si>
  <si>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</si>
  <si>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</si>
  <si>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ECG-2 EVOLUCIÓN PRESUPUESTAL POR CAPÍTULO DE GASTO CON DÍGITO IDENTIFICADOR  2</t>
  </si>
  <si>
    <t>ADS-1 AYUDAS, DONATIVOS Y SUBSIDIOS</t>
  </si>
  <si>
    <t>TOTAL URG (9)</t>
  </si>
  <si>
    <t>ADS-2  AYUDAS, DONATIVOS Y SUBSIDIOS A FIDEICOMISOS</t>
  </si>
  <si>
    <t>EAP EVOLUCIÓN DE LAS ADECUACIONES PRESUPUESTALES</t>
  </si>
  <si>
    <t>SAP   PROGRAMAS QUE OTORGAN SUBSIDIOS Y APOYOS A LA POBLACIÓN</t>
  </si>
  <si>
    <t>EPC EVOLUCIÓN PRESUPUESTAL DE PARTIDAS CENTRALIZADAS O CONSOLIDADAS</t>
  </si>
  <si>
    <t>FIC  FIDEICOMISOS CONSTITUIDOS</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</si>
  <si>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</si>
  <si>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</si>
  <si>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</si>
  <si>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</si>
  <si>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</si>
  <si>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GASTO CORRIENTE O DE INVERSIÓN</t>
  </si>
  <si>
    <t>APROBADO</t>
  </si>
  <si>
    <t>VARIACIÓN ABSOLUTA: 
 (MODIFICADO-APROBADO)</t>
  </si>
  <si>
    <t>VARIACIÓN %:
((MODIFICADO/APROBADO)-1)*100</t>
  </si>
  <si>
    <t>PRESUPUESTAL   (Pesos con dos decimales)</t>
  </si>
  <si>
    <t>PRESUPUESTO (Pesos con dos decimales)</t>
  </si>
  <si>
    <t>TOTAL GASTO CORRIENTE</t>
  </si>
  <si>
    <t>APROBADO*</t>
  </si>
  <si>
    <t>TOTAL GASTO DE CAPITAL</t>
  </si>
  <si>
    <t xml:space="preserve"> TIPO</t>
  </si>
  <si>
    <t>PAGADO
(4)</t>
  </si>
  <si>
    <t>(5)=2-1</t>
  </si>
  <si>
    <t>TOTAL URG     (10)</t>
  </si>
  <si>
    <r>
      <t xml:space="preserve">B) </t>
    </r>
    <r>
      <rPr>
        <b/>
        <sz val="8"/>
        <rFont val="Gotham Rounded Book"/>
        <family val="3"/>
      </rPr>
      <t xml:space="preserve">(11)  </t>
    </r>
  </si>
  <si>
    <r>
      <t xml:space="preserve">A) </t>
    </r>
    <r>
      <rPr>
        <b/>
        <sz val="8"/>
        <rFont val="Gotham Rounded Book"/>
        <family val="3"/>
      </rPr>
      <t xml:space="preserve">(10) </t>
    </r>
  </si>
  <si>
    <t>TOTAL URG  (12)</t>
  </si>
  <si>
    <t>DEVENGADO
(5)</t>
  </si>
  <si>
    <t>EJERCIDO
(6)</t>
  </si>
  <si>
    <t>PAGADO
(7)</t>
  </si>
  <si>
    <t>IARCM
(%)
3/8</t>
  </si>
  <si>
    <t>PAGADO
(10)</t>
  </si>
  <si>
    <t>TOTAL URG (19)</t>
  </si>
  <si>
    <t>8/6*100
=(11)</t>
  </si>
  <si>
    <t>8/7*100
=(12)</t>
  </si>
  <si>
    <t>9/6*100
=(13)</t>
  </si>
  <si>
    <t>9/7*100
=(14)</t>
  </si>
  <si>
    <t>PRESUPUESTO  
(Pesos con dos decimales)</t>
  </si>
  <si>
    <t>MONTO
(Pesos con dos decimales)</t>
  </si>
  <si>
    <r>
      <t xml:space="preserve"> PRESUPUESTO 
(Pesos con dos decimales)</t>
    </r>
    <r>
      <rPr>
        <b/>
        <vertAlign val="superscript"/>
        <sz val="8"/>
        <rFont val="Gotham Rounded Book"/>
        <family val="3"/>
      </rPr>
      <t xml:space="preserve"> </t>
    </r>
  </si>
  <si>
    <t>APROBADO
(6)</t>
  </si>
  <si>
    <t xml:space="preserve">PROYECTOS, ACCIONES, O PROGRAMAS </t>
  </si>
  <si>
    <t>CAUSAS DE LAS ADECUACIONES AL PRESUPUESTO</t>
  </si>
  <si>
    <t>ACCIÓN O PROYECTO</t>
  </si>
  <si>
    <t>ORIGINAL
(1)</t>
  </si>
  <si>
    <t>ICPPP
(%)
5/4
(8)</t>
  </si>
  <si>
    <t>TOTAL URG (7)</t>
  </si>
  <si>
    <r>
      <t>DENOMINACIÓN DEL PROGRAMA</t>
    </r>
    <r>
      <rPr>
        <b/>
        <vertAlign val="superscript"/>
        <sz val="9"/>
        <rFont val="Gotham Rounded Book"/>
        <family val="3"/>
      </rPr>
      <t>1/</t>
    </r>
  </si>
  <si>
    <t>AR  ACCIONES REALIZADAS PARA LA CONSECUCIÓN DE METAS DE LAS ACTIVIDADES INSTITUCIONALES</t>
  </si>
  <si>
    <t>AO</t>
  </si>
  <si>
    <t>UNIDAD DE
MEDIDA</t>
  </si>
  <si>
    <t>METAS</t>
  </si>
  <si>
    <t>PRESUPUESTO (Pesos)</t>
  </si>
  <si>
    <t>ORIGINAL</t>
  </si>
  <si>
    <t>ALCANZADA</t>
  </si>
  <si>
    <t>TOTAL URG (8)</t>
  </si>
  <si>
    <t>PRESUPUESTO EJERCIDO
(Pesos con dos decimales)</t>
  </si>
  <si>
    <t>DEVENGADO</t>
  </si>
  <si>
    <t>Estado Analítico del Ejercicio del Presupuesto de Egresos Detallado - LDF</t>
  </si>
  <si>
    <t>(PESOS)</t>
  </si>
  <si>
    <t xml:space="preserve">C O N C E P T O  </t>
  </si>
  <si>
    <t>EGRESOS</t>
  </si>
  <si>
    <t>SUBEJERCICIO</t>
  </si>
  <si>
    <t>PAGADO</t>
  </si>
  <si>
    <t>Clasificación de Servicios Personales por Categoría</t>
  </si>
  <si>
    <t>AMPLIACIONES/
REDUCCIONES</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</si>
  <si>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</si>
  <si>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</si>
  <si>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</si>
  <si>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</si>
  <si>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</si>
  <si>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</si>
  <si>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</si>
  <si>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</si>
  <si>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</si>
  <si>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</si>
  <si>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</si>
  <si>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</si>
  <si>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</si>
  <si>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APROBADO 
1</t>
  </si>
  <si>
    <t>PPI PROGRAMAS Y PROYECTOS DE INVERSIÓN</t>
  </si>
  <si>
    <t>Clave
Proyecto de Inversión</t>
  </si>
  <si>
    <t>Avance Físico
%</t>
  </si>
  <si>
    <t>Presupuesto
(Pesos con dos decimales)</t>
  </si>
  <si>
    <t>Descripción de Acciones Realizadas</t>
  </si>
  <si>
    <t>Aprobado</t>
  </si>
  <si>
    <t>Ejercido</t>
  </si>
  <si>
    <t>Denominación del Proyecto de Inversión</t>
  </si>
  <si>
    <t>APP-4 AVANCE PROGRAMÁTICO-PRESUPUESTAL DE LAS ACCIONES REALIZADAS CON RECURSOS DE ORIGEN FEDERAL</t>
  </si>
  <si>
    <t xml:space="preserve">1/ Se refiere a programas que cuentan con reglas de operación publicadas en la Gaceta Oficial de la Ciudad de México. </t>
  </si>
  <si>
    <t>IAPP INDICADORES ASOCIADOS A PROGRAMAS PRESUPUESTARIOS</t>
  </si>
  <si>
    <t>PROGRAMA PRESUPUESTARIO:   (3)</t>
  </si>
  <si>
    <t>Nombre del Indicador</t>
  </si>
  <si>
    <t>Objetivo</t>
  </si>
  <si>
    <t>Nivel del Objetivo</t>
  </si>
  <si>
    <t>Tipo de Indicador</t>
  </si>
  <si>
    <t>Método de Cálculo</t>
  </si>
  <si>
    <t>Dimensión a Medir</t>
  </si>
  <si>
    <t>Frecuencia de Medición</t>
  </si>
  <si>
    <t>Unidad de Medida</t>
  </si>
  <si>
    <t>Línea Base</t>
  </si>
  <si>
    <t>Meta Alcanzada al Periodo</t>
  </si>
  <si>
    <t>B)  EXPLICACIÓN A LAS VARIACIONES DEL PRESUPUESTO EJERCIDO RESPECTO DEL DEVENGADO</t>
  </si>
  <si>
    <t>(6)=3-2</t>
  </si>
  <si>
    <t>PROGRAMADO
 (1)</t>
  </si>
  <si>
    <t>A)  EXPLICACIÓN A LAS VARIACIONES DEL PRESUPUESTO  DEVENGADO  RESPECTO DEL PROGRAMADO AL PERIODO</t>
  </si>
  <si>
    <t>INFORME  DE  AVANCE  TRIMESTRAL
ENERO-MARZO 2018</t>
  </si>
  <si>
    <t>PROGRAMADO
 (4)</t>
  </si>
  <si>
    <t>PROGRAMADO
 (2)</t>
  </si>
  <si>
    <t>PROGRAMADO
(7)</t>
  </si>
  <si>
    <t>PROGRAMADA</t>
  </si>
  <si>
    <t>PROGRAMADO</t>
  </si>
  <si>
    <t>Programado</t>
  </si>
  <si>
    <t xml:space="preserve">Meta Programada al Periodo </t>
  </si>
  <si>
    <t>PROGRAMADO
2</t>
  </si>
  <si>
    <t>ICMPP
(%)
2/1=(3)</t>
  </si>
  <si>
    <t>A) Causas de las variaciones del Índice de Aplicación de Recursos para la Consecución de Metas (IARCM)</t>
  </si>
  <si>
    <t>AUR ASIGNACIONES ADICIONALES AUTORIZADOS A LAS UNIDADES RESPONSABLES DEL GASTO EN EL 
DECRETO DE PRESUPUESTO DE EGRESOS DE LA CIUDAD DE MÉXICO PARA EL EJERCICIO FISCAL 2018</t>
  </si>
  <si>
    <t>Del 1 de enero al 31 de Marzo de 2018 (2)</t>
  </si>
  <si>
    <t>APR ACCIONES DEL PROGRAMA DE RECONSTRUCCIÓN DE LA CIUDAD DE MÉXICO</t>
  </si>
  <si>
    <t>ACCIÓN, PROGRAMA O PROYECTO</t>
  </si>
  <si>
    <t>* Se refiere al presupuesto autorizado en los Anexos II y V del Decreto de Presupuesto de Egresos para el ejercicio fiscal 2018.</t>
  </si>
  <si>
    <t>CLAVE Y DENOMINACIÓN DE LA PARTIDA</t>
  </si>
  <si>
    <r>
      <t xml:space="preserve"> PRESUPUESTO 
(Pesos con dos decimales)</t>
    </r>
    <r>
      <rPr>
        <b/>
        <vertAlign val="superscript"/>
        <sz val="9"/>
        <rFont val="Gotham Rounded Book"/>
        <family val="3"/>
      </rPr>
      <t xml:space="preserve"> </t>
    </r>
  </si>
  <si>
    <t>Total URG</t>
  </si>
  <si>
    <t>Diferencia
Ejercido-Aprobado</t>
  </si>
  <si>
    <t>Pagado</t>
  </si>
  <si>
    <t>Devengado</t>
  </si>
  <si>
    <t>Comprometido</t>
  </si>
  <si>
    <t>Modificado</t>
  </si>
  <si>
    <t>Alcanzado</t>
  </si>
  <si>
    <t>Original</t>
  </si>
  <si>
    <t>Presupuestal   (Pesos con dos decimales)</t>
  </si>
  <si>
    <t>Físico</t>
  </si>
  <si>
    <t>R      e      s      u      l      t      a      d      o      s</t>
  </si>
  <si>
    <t>Denominación</t>
  </si>
  <si>
    <t>Py</t>
  </si>
  <si>
    <t>EAI-RCR EGRESOS POR ACTIVIDAD INSTITUCIONAL CON RECURSOS DE CRÉDITO</t>
  </si>
  <si>
    <t>EQUIDAD E INCLUSIÓN SOCIAL PARA EL DESARROLLO HUMANO</t>
  </si>
  <si>
    <t>GOBIERNO</t>
  </si>
  <si>
    <t>JUSTICIA</t>
  </si>
  <si>
    <t>DERECHOS HUMANOS</t>
  </si>
  <si>
    <t xml:space="preserve"> </t>
  </si>
  <si>
    <t>ACCIONES EN PRO DE LA IGUALDAD DE GÉNERO</t>
  </si>
  <si>
    <t>ASUNTO</t>
  </si>
  <si>
    <t>DESARROLLO SOCIAL</t>
  </si>
  <si>
    <t>SALUD</t>
  </si>
  <si>
    <t>APOYO A LA SALUD</t>
  </si>
  <si>
    <t>RECREACIÓN, CULTURA Y OTRAS MANIFESTACIONES SOCIALES</t>
  </si>
  <si>
    <t>DEPORTE Y RECREACIÓN</t>
  </si>
  <si>
    <t>FOMENTO DE ACTIVIDADES DEPORTIVAS Y RECREATIVAS</t>
  </si>
  <si>
    <t>EVENTO</t>
  </si>
  <si>
    <t>MANTENIMIENTO,CONSERVACIÓN Y REHABILITACIÓN DE ESPACIOS DEPORTIVOS</t>
  </si>
  <si>
    <t>INMUEBLE</t>
  </si>
  <si>
    <t>CULTURA</t>
  </si>
  <si>
    <t>CONSTRUCCION Y AMPLIACION DE INFRAESTRUCTURA DE CULTURA.</t>
  </si>
  <si>
    <t xml:space="preserve">MANTENIMIENTO, CONSERVACION Y REHABILITACION DE INFRAESTRUCTURA CULTURA </t>
  </si>
  <si>
    <t>PROMOCIÓN DE ACTIVIDADES CULTURALES</t>
  </si>
  <si>
    <t xml:space="preserve">EDUCACIÓN </t>
  </si>
  <si>
    <t>EDUCACIÓN  BÁSICA</t>
  </si>
  <si>
    <t>APOYO A LA EDUCACIÓN</t>
  </si>
  <si>
    <t>PERSONA</t>
  </si>
  <si>
    <t>MANTENIMIENTO, CONSERVACIÓN Y REHABILITACIÓN DE INFRAESTRUCTURA EDUCATIVA</t>
  </si>
  <si>
    <t>PROTECCIÓN SOCIAL</t>
  </si>
  <si>
    <t>FAMILIAS E HIJOS</t>
  </si>
  <si>
    <t>APOYO A JEFAS DE FAMILIA</t>
  </si>
  <si>
    <t xml:space="preserve">ALIMENTACIÓN Y NUTRICIÓN </t>
  </si>
  <si>
    <t xml:space="preserve">CONDICIONES DE MARGINACIÓN </t>
  </si>
  <si>
    <t>OTROS GRUPOS VULNERABLES</t>
  </si>
  <si>
    <t>ATEMNCIÓN A LA VIOLECIA INTRAFAMILIAR</t>
  </si>
  <si>
    <t xml:space="preserve">SERVICIOS COMPLEMENTARIOS DE APOYO A LAS PERSONASCON DISCAPACIDAD </t>
  </si>
  <si>
    <t>SERVICIOS COMPLEMENTARIOS DE APOYO SOCIAL A ADULTOS MAYORES</t>
  </si>
  <si>
    <t>OTROS DE SEGURIDAD SOCIAL Y ASISTENCIA SOCIAL</t>
  </si>
  <si>
    <t>APOYO A LA JUVENTUD</t>
  </si>
  <si>
    <t>CONSTRUCCION Y AMPLIACIÓN DE INFRAESTRUCTURA DE DESARROLLO SOCIAL</t>
  </si>
  <si>
    <t>MANTENIMIENTO, CONSERVACIÓN Y REHABILITACIÓN DE INFRAESTRUCTURA DE DESARROLLO SOCIAL</t>
  </si>
  <si>
    <t>OPERACIÓN DE CENTROS DE DESARROLLO INFANTIL EN DELEGACIONES</t>
  </si>
  <si>
    <t>SERVICIO Y AYUDA DE ASISTENCIA SOCIAL</t>
  </si>
  <si>
    <t>DESARROLLO ECONOMICO</t>
  </si>
  <si>
    <t>ASUNTOS ECONÓMICOS, COMERCIALES Y LABORALES EN GENERAL</t>
  </si>
  <si>
    <t>ASUNTOS LABORALES GENERALES</t>
  </si>
  <si>
    <t>FOMENTO AL EMPLEO</t>
  </si>
  <si>
    <t>GOBERNABILIDAD, SEGURIDAD Y PROTECCIÓN CIUDADANA</t>
  </si>
  <si>
    <t>ASUNTOS DE ORDEN PÚBLICO Y DE SEGURIDAD INTERIOR</t>
  </si>
  <si>
    <t>POLICÍA</t>
  </si>
  <si>
    <t>APOYO A LA PREVENCIÓN DEL DELITO</t>
  </si>
  <si>
    <t>SERVICIOS COMPLEMENTARIOS DE VIGILANCIA</t>
  </si>
  <si>
    <t>PROTECCIÓN CIVIL</t>
  </si>
  <si>
    <t>GESTIÓN INTEGRAL DEL RIESGO EN MATERIA DE PROTECCIÓN CIVIL</t>
  </si>
  <si>
    <t>ACCIÓN</t>
  </si>
  <si>
    <t>DESARROLLO ECONÓMICO SUSTENTABLE</t>
  </si>
  <si>
    <t>DESARROLLO ECONÓMICO</t>
  </si>
  <si>
    <t>ASUNTOS ECONÓMICOS Y COMERCIALES EN GENERAL</t>
  </si>
  <si>
    <t>REORDENAMIENTO DE LA VÍA PÚBLICA CON ENFOQUE DE DESARROLLO ECONÓMICO</t>
  </si>
  <si>
    <t>COMERCIANTE</t>
  </si>
  <si>
    <t>OTRAS INDUSTRIAS Y OTROS ASUNTOS ECONÓMICOS</t>
  </si>
  <si>
    <t>OTROS ASUNTOS ECONÓMICOS</t>
  </si>
  <si>
    <t>APOYO A MYPES</t>
  </si>
  <si>
    <t>EMPRESA</t>
  </si>
  <si>
    <t>HABITABILIDAD Y SERVICIOS, ESPACIOS PÚBLICOS E INFRAESTRUCTURA</t>
  </si>
  <si>
    <t>PROTECCIÓN AMBIENTAL</t>
  </si>
  <si>
    <t>ORDENACIÓN DE DESECHOS</t>
  </si>
  <si>
    <t>RECOLECCIÓN DE RESIDUOS SÓLIDOS</t>
  </si>
  <si>
    <t>TONELADA</t>
  </si>
  <si>
    <t>ORDENACIÓN DE AGUAS RESIDUALES, DRENAJE Y ALCANTARILLADO</t>
  </si>
  <si>
    <t>MANTENIMIENTO, CONSERVACIÓN Y REHABILITACIÓN AL SISTEMA DE DRENAJE</t>
  </si>
  <si>
    <t>KILOMETRO</t>
  </si>
  <si>
    <t>PROTECCIÓN DE LA DIVERSIDAD BIOLÓGICA Y EL PAISAJE</t>
  </si>
  <si>
    <t>MANTENIMIENTO DE ÁREAS VERDES</t>
  </si>
  <si>
    <t>M2</t>
  </si>
  <si>
    <t>SERVICIO DE PODA DE ÁRBOLES</t>
  </si>
  <si>
    <t>PIEZA</t>
  </si>
  <si>
    <t xml:space="preserve">OPERACIÓN DE VIVEROS EN DELAGACIÓN </t>
  </si>
  <si>
    <t>VIVIENDA Y SERVICIOS A LA COMUNIDAD</t>
  </si>
  <si>
    <t>URBANIZACIÓN</t>
  </si>
  <si>
    <t>BALIZAMIENTO EN VIALIDADES</t>
  </si>
  <si>
    <t>METRO</t>
  </si>
  <si>
    <t>CONSTRUCCION Y AMPLIACION DE EDIFICIOS PUBLICOS.</t>
  </si>
  <si>
    <t>MANTENIMIENTO, CONSERVACIÓN Y REHABILITACIÓN A EDIFICIOS PÚBLICOS</t>
  </si>
  <si>
    <t>MANTENIMIENTO, CONSERVACIÓN Y REHABILITACIÓN DE BANQUETAS</t>
  </si>
  <si>
    <t>MANTENIMIENTO, CONSERVACIÓN Y REHABILITACIÓN DE INFRAESTRUCTURA COMERCIAL</t>
  </si>
  <si>
    <t>MANTENIMIENTO, CONSERVACIÓN Y REHABILITACIÓN EN VIALIDADES SECUNDARIAS</t>
  </si>
  <si>
    <t>MANTENIMIENTO, REHABILITACIÓN Y CONSERVACIÓN DE  IMAGEN URBANA</t>
  </si>
  <si>
    <t>ESPACIO PÚBLICO</t>
  </si>
  <si>
    <t>SEÑALAMIENTO EN VIALIDADES</t>
  </si>
  <si>
    <t>ABASTECIMIENTO DE AGUA</t>
  </si>
  <si>
    <t>MANTENIMIENTO, CONSERVACIÓN Y REHABILITACIÓN DE INFRAESTRUCTURA DE AGUA POTABLE</t>
  </si>
  <si>
    <t>ALUMBRADO PÚBLICO</t>
  </si>
  <si>
    <t>LUMINARIA</t>
  </si>
  <si>
    <t>SERVICIOS COMUNALES</t>
  </si>
  <si>
    <t>MANTENIMIENTO, CONSERVACIÓN Y REHABILITACIÓN PARA UNIDADES HABITACIONALES Y VIVIENDA</t>
  </si>
  <si>
    <t>APOYO</t>
  </si>
  <si>
    <t>SANIDAD ANIMAL</t>
  </si>
  <si>
    <t xml:space="preserve">OPERACIÓN DE PANTEONES PUBLICOS </t>
  </si>
  <si>
    <t>SERVICIO</t>
  </si>
  <si>
    <t>EFECTIVIDAD, RENDICIÓN DE CUENTAS Y COMBATE A LA CORRUPCIÓN</t>
  </si>
  <si>
    <t>COORDINACIÓN DE LA POLÍTICA DE GOBIERNO</t>
  </si>
  <si>
    <t>PRESIDENCIA/GUBERNATURA</t>
  </si>
  <si>
    <t>COORDINACIÓN DE POLÍTICAS</t>
  </si>
  <si>
    <t>OTROS SERVICIOS GENERALES</t>
  </si>
  <si>
    <t>SERVICIOS ESTADISTICOS</t>
  </si>
  <si>
    <t>SERVICIOS INFORMATICOS</t>
  </si>
  <si>
    <t xml:space="preserve">OTROS </t>
  </si>
  <si>
    <t>APOYO ADMINISTRATIVO</t>
  </si>
  <si>
    <t>TRÁMITE</t>
  </si>
  <si>
    <t>SERVICIOS LEGALES</t>
  </si>
  <si>
    <t>1</t>
  </si>
  <si>
    <t>2</t>
  </si>
  <si>
    <t>4</t>
  </si>
  <si>
    <t>201</t>
  </si>
  <si>
    <t>ACCIONES EN PRO DE LA IGUALDAD DE GENERO</t>
  </si>
  <si>
    <t>0.00</t>
  </si>
  <si>
    <t>Objetivo:</t>
  </si>
  <si>
    <t>Acciones Realizadas:</t>
  </si>
  <si>
    <t>3</t>
  </si>
  <si>
    <t>205</t>
  </si>
  <si>
    <t>211</t>
  </si>
  <si>
    <t>212</t>
  </si>
  <si>
    <t xml:space="preserve">Acciones Realizadas: </t>
  </si>
  <si>
    <t>213</t>
  </si>
  <si>
    <t>214</t>
  </si>
  <si>
    <t>MANTENIMIENTO, CONSERVACION Y REHABILITACION DE INFRAESTRUCTURA CULTURAL</t>
  </si>
  <si>
    <t>215</t>
  </si>
  <si>
    <t>5</t>
  </si>
  <si>
    <t>216</t>
  </si>
  <si>
    <t xml:space="preserve">APOYO A LA EDUCACION. </t>
  </si>
  <si>
    <t>218</t>
  </si>
  <si>
    <t>6</t>
  </si>
  <si>
    <t>219</t>
  </si>
  <si>
    <t>8</t>
  </si>
  <si>
    <t>224</t>
  </si>
  <si>
    <t>225</t>
  </si>
  <si>
    <t>9</t>
  </si>
  <si>
    <t>227</t>
  </si>
  <si>
    <t>228</t>
  </si>
  <si>
    <t>229</t>
  </si>
  <si>
    <t>230</t>
  </si>
  <si>
    <t>7</t>
  </si>
  <si>
    <t xml:space="preserve">Objetivo: </t>
  </si>
  <si>
    <t>208</t>
  </si>
  <si>
    <t xml:space="preserve">CONSTRUCCION Y AMPLIACIÓN DE EDIFICIOS PUBLICOS. </t>
  </si>
  <si>
    <t>MANTENIMIENTO, CONSERVACIÓN  Y REHABILITACIÓN DE EDIFICIOS PÚBLICOS</t>
  </si>
  <si>
    <t>MANTENIMIENTO, CONSERVACIÓN  Y REHABILITACIÓN DE BANQUETAS</t>
  </si>
  <si>
    <t>MANTENIMIENTO, CONSERVACIÓN  Y REHABILITACIÓN DE INFRAESTRUCTURA COMERCIAL</t>
  </si>
  <si>
    <t>222</t>
  </si>
  <si>
    <t>PERÍODO: ENERO-MARZO 2018</t>
  </si>
  <si>
    <t xml:space="preserve">PERSONA </t>
  </si>
  <si>
    <t>La Delegación Azcapotzalco cuenta con una zona industrial diversa que ofrece vacantes de operativos, administrativos y especializados, con salarios desde los $3,000.00 a $20,000.00 M/N, dependiendo de la escolaridad y la experiencia.</t>
  </si>
  <si>
    <t>Programo y ejecuto estrategias periódicas de intercambio entre los sectores productivos y académicos para la obtención de vacantes laborales .</t>
  </si>
  <si>
    <t>La población beneficiada: Ciudadanos de la Delegación Azcapotzalco.</t>
  </si>
  <si>
    <t>Entrevisto de manera personalizada a los buscadores de empleo para asegurar que cubran el perfil requerido por las empresas para su canalización correspondiente.</t>
  </si>
  <si>
    <t>Aproximadamente 100 mil.</t>
  </si>
  <si>
    <t>De Enero a Marzo se lograron completar en su totalidad DOS laudos laborales.</t>
  </si>
  <si>
    <t>2.- En caso de adeudos, se diseña de acuerdo a cada situación una forma de pago.</t>
  </si>
  <si>
    <t>2.- se realizaron aproximadamente 15 cambios en el Sistema de Comercio en Vía Pública. (SisCoVip)</t>
  </si>
  <si>
    <t>Los servicios Funerarios que se proporcionan a la ciudadanaia o al público en genral, sellevan a cabo dentro de un marco de Honradez y Eficiencia; así como ofreciendo a las personas una atención esmerada.</t>
  </si>
  <si>
    <t>Dentro de la Unidad Administrativa de Panteones y Velatorio se realizaron:</t>
  </si>
  <si>
    <t xml:space="preserve">1.- Servicios Funerarios de Inhumacion, Exhumacion, Reinhumación en las instalaciones de los Panteones Civiles Delegacionales tales como: Panteón Civil "San Isidro", "Santa Lucia" y "Santa Cruz Ayúcan" </t>
  </si>
  <si>
    <t>2.- Servicio Funerarios de Carroza para el trastlado de Xcadáveres Humanos, Salas de Velación para la instalación de Cadáveres Humanos y Servicio de Cremación de Cadáveres, Restos Áridos, Fetos y Miembros Pélvicos, dentro del Módulo de Velación y Cremación " San Isidro".</t>
  </si>
  <si>
    <t>Durante el ejercicio 2018, se ha dado inicio a los preparativos para las festividades tales como: Día del Niño y Día de las Madres.</t>
  </si>
  <si>
    <t>Con una población directamente beneficidad de aproximadamente 20,000 personas.</t>
  </si>
  <si>
    <t>Es importante para seguir operando el seguir manteniendo en óptimas condiciones de funcionamineto nuestras instalaciones, tanto del Módulo de Velación y Cremación " San Isidro", como delos tres panteones Delegacionales.</t>
  </si>
  <si>
    <t>62,050 habitantes beneficiados.</t>
  </si>
  <si>
    <t>Se compraron circuitos y luminarias en vialidades secundarias de la Delegación, se instalaron luminarias suburbanas en fachadas de viviendas.</t>
  </si>
  <si>
    <t>17,999 Luminarias en vialidades secundarias.</t>
  </si>
  <si>
    <t>Se optimizaron los recursos asignados</t>
  </si>
  <si>
    <t>En el trimestre de referencia se produjeron en los viveros delegacionales 18 mil plantas de ornato y arbustivas.</t>
  </si>
  <si>
    <t>En el trimestre de referencia se tiene registrado el rescate de 25 espacios públicos.</t>
  </si>
  <si>
    <t>Parque Revolución de la colonia Nueva Santa María, Jardín San Antonio, Jardín de la colonia Pro-Hogar, Jardín de la colonia Clavería. Se realizó el mantenimiento integral a los parques de bolsillo, jardines, remanentes y camellones con los siguientes datos en este periodo de Enero-Marzo del ejercicio 2018.</t>
  </si>
  <si>
    <t>Barrio de 450 has, Papeleo de 498 has. Poda de pasto 448 has. Poda de seto 22,558 ml, retiro de producto de poda 1470m³, recordando que en algunas zonas el mantenimiento es constante.</t>
  </si>
  <si>
    <t xml:space="preserve">Desde el 09 de Marzo se aceptaron solicitudes en la Subdirección de Educación ubicada en AV. Reforma S/N, Jardín Hidalgo, Azcapotzalco centro de Lunes a Sábado de 9:00 hrs. A 20:00 hrs; alcanzando la meta física en 6 días.  </t>
  </si>
  <si>
    <t>Con la ejecución del programa se beneficia de manera directa a 1,137 estudiantes de nivel básico secundaria con el objetivo de que tengan el recurso económico básico para acudir a la escuela y evitar que abandonen sus estudios de manera indirecta se beneficia a los Tutores.</t>
  </si>
  <si>
    <t>Actualmente se han cumplido en 100% de la meta programada para el evento. Vivir el amor sin violencia 2018, el cual ha tenido gran aceptación por parte de asistentes.</t>
  </si>
  <si>
    <t xml:space="preserve">La meta alcanzada en cuanto a la cantidad de eventos programados, se ha cubierto 100% </t>
  </si>
  <si>
    <t xml:space="preserve">Actualmente se ha cumplido el 100% de la meta programada con la IX Feria Internacional del Libro Azcapotzalco 2018, se ha tenido gran aceptación por parte de asistentes. </t>
  </si>
  <si>
    <t xml:space="preserve">La meta lograda en cuanto a la cantidad de eventos programados, se ha cubierto al 100% </t>
  </si>
  <si>
    <t>La meta alcanzada en cuanto a la cantidad de eventos programados, se ha cubierto al 100%.</t>
  </si>
  <si>
    <t>La población beneficiada comprende a niños, jóvenes, adultos, y adultos mayores, para un aproximado de 4,800 personas.</t>
  </si>
  <si>
    <t>Se dará continuidad a este programa durante el 1er. Trimestre del ejercicio 2018.</t>
  </si>
  <si>
    <t>Actualmente se ha cumplido el 100% de los eventos programados en el Jardín Hidalgo y se ha tenido gran aceptación por parte de los asistentes.</t>
  </si>
  <si>
    <t>Se dará continuidad a este programa durante el 2do. Trimestre del ejercicio 2018.</t>
  </si>
  <si>
    <t>La población a la que va dirigido este programa es de hasta 950 niñas, niños de madres, padres o tutores que trabajen, estudien o vivan en la Delegación Azcapotzalco, así como al personal adscrito a la Jefatura de Unidad Departamental Centros de Desarrollo Infantil (CENDI'S).</t>
  </si>
  <si>
    <t>c). Evento cultural y musical.</t>
  </si>
  <si>
    <t>Se realizaron dos eventos:</t>
  </si>
  <si>
    <t>a). Festival " Vive el Amor sin Violencia".</t>
  </si>
  <si>
    <t>b). 08 de Marzo "Día Internacional de la Mujer".</t>
  </si>
  <si>
    <t>Por medio de estos dos eventos se beneficiaron aproximadamente 4,000 personas.</t>
  </si>
  <si>
    <t>202</t>
  </si>
  <si>
    <t>PLANEACIÓN Y DISEÑO DE PROGRAMAS Y ACCIONES EN PRO DE LA IGUALDAD DE GÉNERO.</t>
  </si>
  <si>
    <t>Se brindó información a la población para concientizar respecto al derecho a una vida de violencia y recordando los derechos de las mujeres.</t>
  </si>
  <si>
    <t>Se realizaron eventos para información y concientizar a la población.</t>
  </si>
  <si>
    <t>Se conformó el padrón de personas beneficiadas.</t>
  </si>
  <si>
    <t>Debiso a las primeras fases del Programa Social "Ayuda a Unidades Habitacionales", durante este periodo no es posible hacer la entrega de apoyos, así mismo, el 21 de Marzo del año en curso, se publicaron los lineamientos de operación de la acción institucional "Apoyo a Vivienda Vulnerable", motivo por el que no se programaron entregas en el periodo.</t>
  </si>
  <si>
    <t>Se conformó el padrón de personas las beneficiarias.</t>
  </si>
  <si>
    <t>Se beneficiaron hasta 100 mujeres de jefas de familia mayores de edad, residentes en la Delegación Azcapotzalco y que tengan hijas e hijos menores de edad (desde cero meses hasta 16 años 11 meses) que vivan con ellas.</t>
  </si>
  <si>
    <t xml:space="preserve">SERVICIOS COMPLEMENTARIOS DE APOYO A LAS PERSONAS CON DISCAPACIDAD </t>
  </si>
  <si>
    <t>Se conformó el padrón de las personas beneficiadas.</t>
  </si>
  <si>
    <t>Debido a que el 21 de Marzo del año en curso, se publicaron los lineamentos y mecanismos de operación de la acción institucional, no se programaron entregas en el periodo.</t>
  </si>
  <si>
    <t>En este periodo se recibieron las peticiones de incorporación al programa a través del Centro de Servicios y Atención Ciudadana (CESAC) y se realizaron estudios socioeconómicos a los posibles beneficiarios.</t>
  </si>
  <si>
    <t>Durante el periodo Enero-Marzo del ejercicio Fiscal 2018, no se ha realizado acciones con los recursos de esta actividad institucional.</t>
  </si>
  <si>
    <t>Realización y apoyo a las campañas antirrábicas y de salud.</t>
  </si>
  <si>
    <t>1,500 Servicios en el Trimestre.</t>
  </si>
  <si>
    <t>En el Trimestre se atendieron en el programa de Sábados de Danzón a 450 persona.</t>
  </si>
  <si>
    <t>Durante el ejercicio 2018 se realizaron trabajos que son la cimentación a futuro. Se ha dado muchos avances en la integración de todos los vínculos de la sociedad, además de que se realizaron actividades de inclusión dentro de todos los espacios dependientes de la Subdirección de Servicios Sociales.</t>
  </si>
  <si>
    <t>Se realizó levantamientos de necesidades de acuerdo a CESAC ingresados, se tiene detectados las colonias y trabajos a ejecutar.</t>
  </si>
  <si>
    <t>Se tiene la programación del procedimiento de contratación para la atención de esta actividad.</t>
  </si>
  <si>
    <t>Actualmente se tienen dos contratos en proceso: el 30001058-lp-002-2018 y el 30001058-lp-005-2018 y se tienen dos proyectos más en revisión dentro del área de proyectos y en la cartera de la secretaria de hacienda y crédito público.</t>
  </si>
  <si>
    <t>Se tiene en proyecto del parque Tezózomoc y tres proyectos del presupuesto participativo.</t>
  </si>
  <si>
    <t>Se tiene en proceso de licitación los recursos del FAIS 2018 y en revisión de la secretaría de finanzas los recursos de deuda.</t>
  </si>
  <si>
    <t>se realizara demolición, excavación, el cambio de la tubería, piezas especiales, cambio de toma domiciliaria, relleno de cepa y reposición de pavimento.</t>
  </si>
  <si>
    <t>con los trabajos se beneficiara a un total de 17,875 habitantes</t>
  </si>
  <si>
    <t>se programa los procedimientos de contratación para dar inicio a los trabajos en el mes de abril 2018 y se tiene en revisión el proyecto de deuda pública.</t>
  </si>
  <si>
    <t xml:space="preserve">Se realizan levantamientos de necesidades de los proyectos financiados con recursos de deuda pública, lo cuales se encuentran en revisión de la secretaria de finanzas, así como los proyectos financiados con recursos federales (ramo 23) se encuentran en revisión de la secretaria de hacienda y crédito público.
</t>
  </si>
  <si>
    <t>trabajos de albañilería, instalaciones eléctrica, sanitaria, hidráulica, herrería, cancelería, acabados y jardinería; obra a realizarse en los siguientes espacios: Deportivo Azcapotzalco, Ceylán, Victoria de las Democracias.</t>
  </si>
  <si>
    <t>Se avanza en la atención de escuelas a través de los contratos 30001058-lp-006-2018 y 30001058-lp-007-2018 de 10 y 5 escuelas y se programa la contratación de 7 con recursos FAIS y 32 escuelas con recursos de la asamblea legislativa.</t>
  </si>
  <si>
    <t>Se realizan recorridos con el área usuaria para definir los alcances de cada obra.</t>
  </si>
  <si>
    <t>Se realiza recorridos con el área usuaria para definir alcances de trabajos en cada inmueble.</t>
  </si>
  <si>
    <t>PLANEACIÓN Y DISEÑO DE PROGRAMAS Y ACCIONES EN PRO DE LA IGUALDAD DE GÉNERO (POLÍTICAS PÚBLICAS)</t>
  </si>
  <si>
    <t>DOCUMENTO</t>
  </si>
  <si>
    <t>PRESTACIONES DE SERVICIOS DE SALUD A LA COMUNIDAD</t>
  </si>
  <si>
    <t>PLANTA</t>
  </si>
  <si>
    <t>100</t>
  </si>
  <si>
    <t>160</t>
  </si>
  <si>
    <t>ALIMENTACIÓN A LA POBLACIÓN EN CONDICIONES DE MARGINACIÓN</t>
  </si>
  <si>
    <t>1105</t>
  </si>
  <si>
    <t>1060</t>
  </si>
  <si>
    <t>80</t>
  </si>
  <si>
    <t>Es importante mantener el señalamiento en las diferentes vialidades con el fin de informar, prevenir y orientar a peatones y conductores que circulan en las diferentes vialidades</t>
  </si>
  <si>
    <t>El cumplimiento de laudos, se determina no sólo en función del dinero al que se condena a pagar, sino también en función de condenas administrativas, tales como:</t>
  </si>
  <si>
    <t>b). Exposición fotográfica para recordar a mujeres destacadas de la historia mundial como Tina Modotti, Marie Curie, Rosario Castellanos, entre otras, recordando los derechos de las mujeres e impulsadoras a retomar el papel preponderante que tuvieron en momentos de la historia.</t>
  </si>
  <si>
    <t xml:space="preserve">Promover la Igualdad de género con todos los habitantes de la demarcación
Brindar un espacio seguro con las condiciones básicas necesarias de resguardo temporal de 3 a 5 días de mujeres, sus hijas e hijos, víctimas de violencia que ponga en riesgo su integridad física, emocional y su vida, coadyuvando a su empoderamiento, rescate y ejercicio de sus derechos y su reinserción social, con una atención digna, especializada e integral. </t>
  </si>
  <si>
    <t>203</t>
  </si>
  <si>
    <t>Disminuir el problema de salud que representa la rabia entre perros y gatos, asimismo se fomenta la educación entre la comunidad de Azcapotzalco sobre el control de sus mascotas, con el fin de evitar una aumento desmedido de animales callejeros</t>
  </si>
  <si>
    <t>Fomentar las actividades deportivas y recreativas para una vida más saludable en la comunidad de Azcapotzalco</t>
  </si>
  <si>
    <t>Llevar a cabo la rehabilitación de edificios para brindar a la población servicos públicos de calidad.</t>
  </si>
  <si>
    <t>Brindar espacios comodos y adecuados para las diferentes actividades culturales que se ofrecen en los diferentes Museos dentro del Perìmetro Delegacional.</t>
  </si>
  <si>
    <t xml:space="preserve"> Incentivar y acercar a la población a eventos culturales  que se realizan dentro de la demarcación.</t>
  </si>
  <si>
    <t>Brinar apoyo a los estudiantes y personal docente de la Delegación Azcapotzalco.</t>
  </si>
  <si>
    <t>Brinar escuelas públicas de calidad a los estudiantes y personal docentede la Delegación Azcapotzalco</t>
  </si>
  <si>
    <t>Brindar espacios comodos y adecuados para las diferentes actividades que se imparten y se ofrecen en los diferentes Centros Sociales.</t>
  </si>
  <si>
    <t>Brindar servicios educativo y alimentacion balanceada para las niñas y niños que acuden a los Centros de Desarrollo Infantil CENDIS de la demarcación.</t>
  </si>
  <si>
    <t xml:space="preserve"> Brindar servicios y ayuda de asistencia social a la ciudadanía de la demarcación.</t>
  </si>
  <si>
    <t xml:space="preserve">Brindar las herramientas necesarias para que los pobladores de la localidad puedan encontrar un trabajo de manera mas pronta y oportuna, asi como de calidad, de esta manera coadyugar a el fortalecimiento economico de la población. </t>
  </si>
  <si>
    <t>Garantizar la seguridad de la población fija y flotante de esta demarcación territorial.</t>
  </si>
  <si>
    <t>Garantizar en coordinación con las Delegaciones, que el acceso y uso del espacio público se lleve a cabo con el mínimo de impactos negativos a la población. Toda expresión política y social debe ser atendida de manera respetuosa.</t>
  </si>
  <si>
    <t>Proporcionar seguridad a la población, concientizar y fomentar acciones de prevención en caso de desastres naturales y/o emergencias. Atender las demandas de los ciudadanos en materia de Protección civil.</t>
  </si>
  <si>
    <t>Garantizar el correcto funcionamiento del comercio que se ubica en la calle, camellones, banquetas, avenidas, asegurando que no existan afectaciones para las personas que transitan por el lugar donde se encuentran instalados.</t>
  </si>
  <si>
    <t>Proporcionar capacitación y desarrollo a los microempresarios de esta demarcación para lograr un crecimiento en sus empresas y puedan continuar con la generación de empleos.</t>
  </si>
  <si>
    <t>Recolectar residuos sòlidos para mejorar el ambiente dentro de la demarcaciòn</t>
  </si>
  <si>
    <t>Proporcionar áreas verdes limpias para una mejor calidad del aire.</t>
  </si>
  <si>
    <t>Tener en óptimas condiciones los árboles de la demarcación para un mejor alumbramiento y seguridad entre los ciudadanos de Azcapotzalco.</t>
  </si>
  <si>
    <t>Proporcionar a la ciudadanía áreas seguras y de calidad</t>
  </si>
  <si>
    <t>La creación de espacios publicos para la realizacion de las actividades administrativas y operativas que esten a cargo de esta delegacion, con la finalidad de dar y proporcionar mejores instalaciones y espacios con la mayor seguridad a los trabajadores.</t>
  </si>
  <si>
    <t>Brindar mejores espacios públicos a la ciudadanía.</t>
  </si>
  <si>
    <t>Conservar y mantener las vialidades peatonales, para mejorar el entorno urbano y calidad de vida de la población local y flotante.</t>
  </si>
  <si>
    <t>Brindar espacios públicos a comerciantes y demandantes de bienes y servicios en un solo lugar.</t>
  </si>
  <si>
    <t>Conservar y mantener las vialidades secundarias de acuerdo al programa establecido. Mejorar el entorno urbano y calidad de vida de los habitantes</t>
  </si>
  <si>
    <t>Llevar a cabo la rehabilitación y mantenimiento para tener espacios públicos de calidad y crear una imagen urbana favorable y de confianza en la sociedad.</t>
  </si>
  <si>
    <t>Brindar a la población local y flotante señalamientos viales para mejor ubicación de calles y centros de interés.</t>
  </si>
  <si>
    <t>Asegurar el abasto y acceso al agua potable para los habitantes de la Delegación Azcapotzalco</t>
  </si>
  <si>
    <t xml:space="preserve">Brindar a la población local y flotante calles y avenidas iluminadas, para que realicen sus recorridos familiares y/o de origen destino, asimismo, disminuir la delincuencia en vías públicas. </t>
  </si>
  <si>
    <t>Se recibieron las peticiones de ingreso al programa a trvés del Centro de Servicios y Atención Ciudadana (CESAC), se elaboraron las respuestas, se realizaron las visitas a las personas solicitantes para su elegibilidad al programa y las asambleas vecinales.</t>
  </si>
  <si>
    <t>Brindar a la población servicios de operación de servicios funerarios en el aspecto de panteones públicos, por los conceptos de servicio en cementerios y crematorios públicos.</t>
  </si>
  <si>
    <t>Mantener vínculos con otras instancias gubernamentales para la coordinación de planeación y ejecucion de trabajos en beneficio de la población.</t>
  </si>
  <si>
    <t>Realizar los trámites administrativos antes las diferentes instancias gubernamentales requeridos por las áreas administrativas y operativas que ingtegran a esta delegación.</t>
  </si>
  <si>
    <t>UNIDAD RESPONSABLE DEL GASTO: 02CD02 DELEGACIÓN AZCAPOTZALCO.</t>
  </si>
  <si>
    <t>UNIDAD RESPONSABLE DEL GASTO: 02CD02 DELEGACIÓN AZCAPOTZALCO</t>
  </si>
  <si>
    <t>Se realizó el festival "Vive el Amor sin Violencia" el 10 y 11 de Febrero en el Parque Tezózomoc, contando con la participación de diversas instituciones tales fueron: UNAVI, Instituto de la Mujeres, CECATI, Escuela Leona Vicario, Jurisdicción Sanitaria (pruebas rápidas de detección de VIH), Centro de Justicia para las Mujeres y Cooperativa Sociarte. Se realizaron actividades con motivo del 8 de marzo "Día Internacional de la Mujer" cuyas actividades fueron:</t>
  </si>
  <si>
    <t>a). Caminata  una flor por nuestra muertas (repudio contra el feminicidio y exigiendo ni una muerta más.</t>
  </si>
  <si>
    <t>Se beneficiaron alrededor de 4,000 personas.</t>
  </si>
  <si>
    <t>Durante este ejercicio se realizaron trabajos que son la cimentación a futuro. Se han dado muchos avances en la integración de todas las sociedades, además de que se llevarán a cabo las actividades de inclusión dentro de todos los espacios dependientes de la Subdirección de Servicios Sociales.</t>
  </si>
  <si>
    <t>Servicios prestados en el Centro de Control Canino: Vacuna antirrábica, animales donados, animales sacrificados, consultas veterinarias, cremación comunitaria, cremación individual (rescate de cenizas), esterilizaciones.</t>
  </si>
  <si>
    <t>Metas alcanzadas en el trimestre. Servicios realizados: Enero: 557, Febrero 463 y Marzo 334.</t>
  </si>
  <si>
    <t>Durante este ejercicio se realizaron trabajos que son la cimentación a futuro. Se han dado muchos avances en la integración de todos los vínculos de la sociedad, además de que se realizan actividades de inclusión dentro de todos los espacios dependientes de la Subdirección de Servicios Sociales.</t>
  </si>
  <si>
    <t>Durante el mes de Enero se llevaron a cabo diversas actividades deportivas para atender a los habitantes de Azcapotzalco. Se realizó el evento atlético deportivo día de reyes, en el que se premió la participación de los más pequeños de nuestra demarcación y se desarrollaron actividades con escuelas públicas. También se efectuaron actividades deportivas de bádminton y tenis de mesa, hándbol infantil y atletismo; todas ellas celebradas en el Centro Deportivo Azcapotzalco, así mismo, tuvieron lugar los juegos distritales de basquetbol de la Ciudad de México y los juegos infantiles, juveniles y paralímpicos en la Ciudad de México en lo que los habitantes de Azcapotzalco participaron en las disciplinas deportivas de Basquetbol y Futbol, respectivamente.</t>
  </si>
  <si>
    <t>En Febrero, continuaron las actividades interinstitucionales, la demarcación participó en los juegos infantiles, juveniles y paralímpicos de la Ciudad de México en la disciplina de Futbol, con cuatro equipos representativos, además inició la participación en la disciplina de atletismo. Se realizó la carrear de 5 kilómetros "Vive el Amor sin Violencia", además de las actividades programadas en el módulo deportivo Benito Juárez y el módulo deportivo Coltongo relacionadas con Activación Física.</t>
  </si>
  <si>
    <t>En un hecho sin precedentes, el día 10 de Febrero del año en curso se llevó a cabo la primera competencia internacional de Highline Urbano, Nenemi Cuerda Floja, en la que participaron más de 50 atletas desafiando las alturas al cruzar una cuerda una altura aproximada de 35 metros de altura en la explanada delegacional. La competencia se dividió en dos categorías Speedline y Trickline. Entre los participantes contamos con atletas de Canadá, Colombia, Hawái, Estados Unidos y Alemania; por mencionar algunas nacionalidades que acompañaron a los talentos nacionales, así como, a los locales como "El Chintololo ganador del primer lugar de Speedline.</t>
  </si>
  <si>
    <t>En Marzo, se programó diversa acciones institucionales para el fomento de la práctica deportiva, la mayor parte de ellas destinadas para que fueran las mujeres las protagonistas, como forma de disminuir la brecha de discriminación por motivo de género detectada en el desarrollo deportivo de las mujeres. En este sentido, La Dirección del Deporte ha realizado una exhibición de artes marciales denominada "Mujeres en las Artes Marciales", se programó además, una actividad denominada mega clase yoga en el Parque Tezózomoc, un torneo de tocho bandera femenil, actividad que se desarrolló en el centro deportivo Azcapotzalco, además se organizó una carrera de 5 kilómetros "Por los Derechos de las Mujeres", Además de un torneo relámpago femenil de Futbol 7, en conmemoración por el día internacional de la mujer con la participación activa de más de 300 personas.</t>
  </si>
  <si>
    <t>En el primer Trimestre del ejercicio Fiscal 2018, se llevaron a cabo 18 actividades en Enero, 14 en Febrero y en Marzo se llegó a realizar 20 eventos, logrando un avance en la meta trimestral del 1005 de lo establecido como meta para el trimestre.</t>
  </si>
  <si>
    <t>1,687 personas beneficiadas de las actividades institucionales que realizó la Dirección del Deporte durante el primer Trimestre del ejercicio Fiscal 2018.</t>
  </si>
  <si>
    <t>No hay actividad</t>
  </si>
  <si>
    <t xml:space="preserve"> Programa los procedimientos de contratación para y se tiene en revisión el proyecto de deuda pública y de los recursos federales.</t>
  </si>
  <si>
    <t>Con los trabajos se beneficio a un total de 10,245 habitantes</t>
  </si>
  <si>
    <t>Se tiene levantamientos y proyectos de las obras a realizarse, así como enviar proyectos a revisión de deuda pública</t>
  </si>
  <si>
    <t>Trabajos de albañilería, instalaciones eléctrica, sanitaria, hidráulica, herrería, cancelería y acabados; obra a realizarse en los siguientes espacios: biblioteca Ernesto Ramírez y tlatilco.</t>
  </si>
  <si>
    <t>Con los trabajos se beneficiara a un total de 7,852 habitantes.</t>
  </si>
  <si>
    <t>Se programó los procedimientos de contratación para dar inicio a los trabajos en el mes de abril 2018 y revisión de proyectos financiados con deuda pública.</t>
  </si>
  <si>
    <t>Se programó la contratación de obra para el mes de abril 2018, así como se enviaran proyectos para revisión a deuda pública.</t>
  </si>
  <si>
    <t>Trabajos de albañilería, instalaciones eléctrica, sanitaria, hidráulica, herrería, cancelería y acabados; obra a realizarse en los siguientes espacios: parque recreativo José maría Morelos, centro cultural Nahui Ollin, museo Azcapotzalco, museo de los pueblos originales.</t>
  </si>
  <si>
    <t>Se beneficiaron a un total de 8,674 habitantes.</t>
  </si>
  <si>
    <t>Se programó los procedimientos de contratación para dar inicio a los trabajos en el mes de abril 2018 y se enviara a deuda pública los proyectos para su revisión.</t>
  </si>
  <si>
    <t>El evento " Vive el amor sin Violencia", se efectuó los días 10 y 11 de Febrero en la entrada Principal de Parque Tezózomoc de esta demarcación. Consistió en presentación de conferencias y mesas de debate respecto al tema, acompañado cultural y artístico.</t>
  </si>
  <si>
    <t>La población beneficiada comprende a niños, jóvenes, adultos y adultos mayores, para aproximadamente de 2,000 personas.</t>
  </si>
  <si>
    <t>Se le dará continuidad a este evento en 2019.</t>
  </si>
  <si>
    <t>La población beneficiada comprende a niños, jóvenes, adultos, adulto mayores, para un aproximado de 17,000 personas.</t>
  </si>
  <si>
    <t>Actualmente se ha cumplido el 100% de los eventos programados en el Jardín Hidalgo de esta demarcación y se ha tenido gran aceptación por parte de asistentes.</t>
  </si>
  <si>
    <t>El evento " Domingo de Opera" se efectuó los domingos en el Jardín Hidalgo de esta demarcación. Consiste en la presentación de un grupo de cantantes de ópera por el lapso de 1 hora de 12:00 a 13:00 horas.</t>
  </si>
  <si>
    <t>El evento "Jueves Romántico" se efectuó los días jueves en el Jardín Hidalgo de esta demarcación. Consiste en la presentación de un trio especializado en boleros, por el lapso de dos horas 18:00 a 20:00 horas.</t>
  </si>
  <si>
    <t>La meta alcanzada en cuanto a la cantidad de eventos programados se ha cubierto al 100%.</t>
  </si>
  <si>
    <t>La población beneficiada abarca a niños, jóvenes, adultos y adultos mayores, para aproximadamente 3,300 personas.</t>
  </si>
  <si>
    <t>El 09 de Marzo del ejercicio 2018 se publicó en la gaceta oficial de la Cuidad de México las reglas de operación del programa de apoyo a estudiantes de secundaria de Azcapotzalco 2018. Las metas programadas en el calendario de metas por actividad institucional (CAMAI) se establecieron la primera entrega de apoyos en el Mes de Abril, sin embargo por el retraso en la publicación de las reglas del programa, la meta se programara para el mes de Mayo.</t>
  </si>
  <si>
    <t>La convocatoria se envió vía electrónica a todas las escuelas secundarias de la delegación Azcapotzalco y se publicó en la página oficial de la Delegación.</t>
  </si>
  <si>
    <t>Con la ejecución del programa se beneficiará a 1137 estudiantes de secundaria de la delegación Azcapotzalco que viven en zonas de menor índice de desarrollo social, se les entregará una ayuda de $2,100 (Dos mil cien pesos 00/100) en dos administraciones la primera será en el mes de Mayo y la segunda será en Septiembre.</t>
  </si>
  <si>
    <t xml:space="preserve">Trabajos de albañilería, instalaciones eléctrica, sanitaria, hidráulica, herrería, cancelería y acabados; obra a realizarse en los siguientes inmuebles: j.n. Aquiles Elorduy, j.n. Enrique Laubsher, j.n. Herminio Kwnny, e.p. Aquiles Elorduy, e.p. República de Corea, e.p. Hogar
y seguridad 20 de noviembre, e.p. luis de la brena, e.s. no. 183, republica democrática almana, e.p. emperador Cuitláhuac, e.p. Vidal Rivero, e.p. Javier mina, e.s. no. 60 para trabajadores juan Rulfo, e.p. el maestro mexicano y e.p. cesar lopez de lara.
</t>
  </si>
  <si>
    <t>La meta alcanzada fue de 3.81 inmuebles.</t>
  </si>
  <si>
    <t>Población beneficiada 6,872 habitantes.</t>
  </si>
  <si>
    <t>Se tiene en proceso de licitación 39 escuelas más programado iniciar con los trabajos en el mes de Abril.</t>
  </si>
  <si>
    <t>Durante este periodo se recibieron las solicitudes de incorporación al programa a través del Centro de Servicios y Atención Ciudadana (CESAC), se realizó la captura de las peticiones y los estudios socioeconómicos de los posibles beneficiarias.</t>
  </si>
  <si>
    <t>El apoyo consiste en entregarles un apoyo de $4,200.00 pesos bimestrales, durante 4 exhibiciones bimestrales (Marzo-Abril, Mayo-Junio, Julio-Agosto, Septiembre-Octubre). Debido a las primeras fases de instrumentación del Programa, durante este periodo no se ha realizado la entrega del primer apoyo bimestral ya se tiene el padrón de las beneficiarias.</t>
  </si>
  <si>
    <t>La Aplicación Institucional "Casa de Emergencia para Mujeres Víctimas de Violencia de la Delegación Azcapotzalco, brinda resguardo a mujeres víctima de violencia, sus hijas e hijos, una vez que han sido captadas y valoradas por instancias de primer contacto como el centro de Justicia para las Mujeres de la Cuidad de México, CAVI, UNAVI, INMUJERES, ONG, o IAP; quienes canalizarán a las usuarias en caso de considerarlas candidatas para ingreso de casa de Emergencia.</t>
  </si>
  <si>
    <t>El nombre del inmueble y de la Acción Institucional es Casa de Emergencia para Mujeres Víctimas de Violencia, donde se brinda resguardo y comercialidad a mujeres víctimas de violencia de alto riesgo y a sus hijas y/o hijos, con los siguientes servicios: atención psicológica, médica y trabajo social, asesoría jurídica y habilidades para el trabajo.</t>
  </si>
  <si>
    <t>En el periodo comprometido entre el 1 de Enero al 23 de Marzo del ejercicio 2018, se han atendido a 15 mujeres y 22 menores.</t>
  </si>
  <si>
    <t>Se precisa que en la relación a la meta física, se contabilizaba a las mujeres, debido a que el ingreso de ellas  con sus hijas e hijos menores es muy variables y no es posible proyectar una meta física, considerando a las y los menores. Por ello, se indica el número de menores atendidos.</t>
  </si>
  <si>
    <t>Se recibieron las solicitudes de incorporación al programa a través del Centro de Servicios y Atención Ciudadana (CESAC), se realizó la captura y los estudios socioeconómicos de las posibles personas que serán beneficiadas.</t>
  </si>
  <si>
    <t>Con este Programa se pretende beneficiar hasta 200 personas entre hombres y mujeres con discapacidad.</t>
  </si>
  <si>
    <t>El apoyo consiste en becas económicas bimestrales en tres exhibiciones (Marzo-Abril, Mayo-Junio y Julio-Agosto) de $1,100.00 pesos debido a las primeras fases de instrumentación del programa, durante este periodo no es posible hacer la entrega de los apoyos.</t>
  </si>
  <si>
    <t>Durante el ejercicio se realizaron trabajos que buscan la cimentación a futuro y que han dado muchos avances en la integración de todos los vínculos de la sociedad, además, de que se realizaron actividades de inclusión dentro de todos los espacios dependientes de la Subdirección de Servicios Sociales.</t>
  </si>
  <si>
    <t>Cada Sábado del mes por más de tres horas, los adultos mayores y población en general se reúnen en el Jardín Hidalgo para disfrutar bailando danzones de su juventud. En otros casos, aprenden este baile si no lo dominan. Este espacio permite de nuestros adultos mayores de una actividad destinada a ellos.</t>
  </si>
  <si>
    <t>Trabajos de albañilería, instalaciones eléctrica, sanitaria, hidráulica, herrería, cancelería y acabados, etapa 2 del centro cultural cananea, salón de usos múltiples Xochinahuac.</t>
  </si>
  <si>
    <t>Con estas obras se beneficiaran a un total de 14,265 habitantes</t>
  </si>
  <si>
    <t>Se programa los procedimientos de contratación para dar inicio a los trabajos en el mes de Abril 2018.</t>
  </si>
  <si>
    <t>Trabajos de albañilería, instalaciones eléctrica, sanitaria, hidráulica, herrería, cancelería y acabados, en bibliotecas y CENDIS delegacionales.</t>
  </si>
  <si>
    <t>Con los trabajos programados se beneficiara a un total de 8,674 habitantes.</t>
  </si>
  <si>
    <t>Se realizó recorridos con el área usuaria para definir alcances de trabajos y se programa los procedimientos de contratación para dar inicio a los trabajos en el mes de Abril 2018</t>
  </si>
  <si>
    <t>La desnutrición de algunas familias que viven en situaciones económicas de desventajas, así como la falta de oportunidades laborales, limitan el sano desarrollo de los integrantes de las familias en su totalidad, siendo la principal preocupación las y los niños; ya que este problema impacta en su sano desarrollo, pudiendo estar acompañado de retraso en el desarrollo físico e intelectual.</t>
  </si>
  <si>
    <t>Proveer alimentación balanceada a las y los niños, así como al personal que elabora en la Jefatura de Centros de Desarrollo Infantil (CENDI'S) a fin de favorecer el desarrollo físico y cognitivo de los menores.</t>
  </si>
  <si>
    <t>Se alcanzó la meta de 906 personas beneficiadas.</t>
  </si>
  <si>
    <t>De 414 mil 711 habitantes que residen en esta demarcación, 8 mil 992 padecen alguna discapacidad, es decir 21.14% del total de la población. Se pretende brindar apoyos en especie a personas discapacitadas que corresponden al 11.12% de las personas en situación de pobreza y extrema pobreza que agudiza su situación actual. El programa busca generar condiciones favorables para que las personas con discapacidad, puedan acceder a una mayor independencia, evitar la desigualdad, reducir la exclusión, la discriminación, fortalecer la calidad de vida y contribuir a una mejor integración en su entorno social y familiar. Está enfocado para beneficiar a este sector específico de habitantes de Azcapotzalco.</t>
  </si>
  <si>
    <t>Con la entrega de apoyo en especie de la Acción Institucional "Apoyo en Especie de Personas con Discapacidad" se pretende beneficiar a 64 personas.</t>
  </si>
  <si>
    <t>En espera de conformar el padrón de las personas que serán beneficiadas.</t>
  </si>
  <si>
    <t>Se pretende beneficiar hasta 772 personas del Programa Social " Apoyo Económico Adultos mayores 60-64".</t>
  </si>
  <si>
    <t>Los apoyos a las personas beneficiarias consiste en $1,100.00 (un mil cien pesos 00/100 M.N) por beneficiario, en 4 ministraciones bimestrales (Marzo-Abril, Mayo-Junio, Julio-Agosto y Septiembre-Octubre), sin embargo, la entrega de los apoyos se tiene programado al mes siguiente de cada bimestre. Debido a las  primeras fases de e instrumentación del programa, durante este periodo no es posibles hacer la entrega de apoyos.</t>
  </si>
  <si>
    <t>Se imparten cursos y talleres, así como, asistencia médica, dental y psicológica, estimulación temprana, pláticas para el desarrollo personal, familiar y comunitario; entre otras. Estos servicios buscan atender las diferentes problemáticas de cada zona de impacto de los Centros de Desarrollo Comunitario, Centro de Servicios Comunitario y el Módulo Providencia. También este tipo de servicios, a través de las brigadas comunitarias que se efectúa 5 días a la semana, en las diferentes colonias de la Delegación.</t>
  </si>
  <si>
    <t>Las metas alcanzadas en el Trimestre se distribuyen de la siguiente manera: Enero 2,321 personas, Febrero 2,790 personas y Marzo 3,074 personas. Dejando un total de 8,185 personas beneficiadas.</t>
  </si>
  <si>
    <t>En la oficina de Fomento al Empleo, se atiende a los solicitantes que acuden a nuestras instalaciones ubicadas en Av. 22 de Febrero No. 440 Col. San Marcos Delegación Azcapotzalco, asimismo se les canaliza a las empresas que proporcionan sus vacantes a esta oficina para ofértalas con los buscadores de empleo que tienen la oportunidad de ser entrevistados y contratados por la empresa de su interés. También se realizaron Micro-ferias mensuales del empleo que se ubicaron en el jardín Hidalgo, en el cual los solicitantes tienen contacto directo con las empresas a fin de encontrar la vacante de su interés. E l gobierno delegacional de Azcapotzalco, en coordinación con los Centros de Capacitación para el Trabajo Industrial (CECATI) 1, 11, 108 y 155, promueve alternativas de capacitación para el empleo en 45 cursos de 21 especialidades, para jóvenes, mujeres, adultos mayores y habitantes de la demarcación interesados en adquirir herramientas teórico-prácticas que les permita desarrollarse en el campo laboral o auto emplearse. Se canalizó a las personas para ser considerados con una beca de 50 y hasta el 100 por ciento de la cuota de la especialidad de su preferencia.</t>
  </si>
  <si>
    <t>Promovió e incorporo a más empresas, comercios e industrias de la delegación a participar en los grupos de intercambio.</t>
  </si>
  <si>
    <t>Las acciones preventivas implementadas con el personal de la policía auxiliar se llevan a cabo en todo el perímetro delegacional incluyendo escuelas, parques, negocios, espacios culturales y deportivos así como empresas y zonas habitacionales.</t>
  </si>
  <si>
    <t>Se realizó la gestión integral del riesgo en materia de protección civil, tiene como fin primordial salvaguardar la vida de la población sus bienes y entorno ante la ocurrencia de algún tipo de fenómeno perturbador.</t>
  </si>
  <si>
    <t>Revisión de condiciones de riesgo no estructurales, opiniones técnicas en materia de protección civil, capacitación, simulacros, revisión de programas internos de protección civil, revisión de revalidaciones de programas internos de protección civil, revisión de cuestionarios de autodiagnóstico, atención y canalización de servicios de atención médica pre-hospitalaria por diferentes patologías o incidentes por traumatismo, traslados de urgencias médicas, atención y canalización de servicios de emergencia, acompañamiento en eventos de mayor concentración o masivos.</t>
  </si>
  <si>
    <t xml:space="preserve">La respuesta de los comerciantes ha sido favorables, pues se han comprometido a realizar sus pagos en tiempo y forma. Además los frentes que adecuan han cumplido con los pagos en los tiempos establecidos.
</t>
  </si>
  <si>
    <t>La oficina de reordenamiento del Comercio en Vía Pública ubicada en el campamento COTITA, ha realizado:</t>
  </si>
  <si>
    <t>1.- Convocatorias para los oferentes de esta Delegación realicen el pago correspondiente.</t>
  </si>
  <si>
    <t>3.- Se explica a los oferentes que está pagando, cómo, cuándo y en donde se realizan los pagos.</t>
  </si>
  <si>
    <t>1.- De Enero a Marzo 2018 se recaudaron $1,050,314.00 M/N. Hubo un incremento de $175,361.00 M/N, 20% más que el mismo periodo del año pasado.</t>
  </si>
  <si>
    <t xml:space="preserve"> Se trabajó en la georreferencia de los comerciantes, que tengan su expediente completo y que realicen sus pagos en tiempo y forma.</t>
  </si>
  <si>
    <t>Se cumplió con las metas en lo que lleva el ejercicio 2018, en cuanto a capacitación, asesorías, y revisión de proyectos para la conformación de pequeña y mediana empresa en la demarcación.</t>
  </si>
  <si>
    <t>Se capacitó a los ciudadanos en coordinación con FONDESO y STyFE teniendo como principal curso  "Se emprendedor y forma tu propio negocio", con la finalidad de crear proyectos viables de negocio que puedan llegar a convertirse en PYMES. Se realizaron cursos de capacitación en temas diversos: contables, financieros, administrativos, mercadotecnia, etc. para proporcionar mayores conocimientos a todos aquellos emprendedores y/o empresarios. Se llevó a cabo la 5ta. Feria hecho en Azcapo " Vive el amor sin violencia", en el cual la población logro adquirir artículos elaborados por pequeños y grandes empresarios, así como artesanos.</t>
  </si>
  <si>
    <t>En el ejercicio 2018 llevamos las metas alcanzadas correspondientes al lapso de tiempo transcurrido lo que es un 230 en unidad de medida (empresa), en lo que refiere a la creación o mejora de MYPES.</t>
  </si>
  <si>
    <t xml:space="preserve">Nuestra población beneficiada hasta el mes de Marzo fue de 230 unidades. </t>
  </si>
  <si>
    <t>Objetivos cumplidos, ya que en lo que va del ejercicio 2018 llevamos las metas cumplidas, en cuanto a capacitación, asesorías y revisión de proyectos, para la conformación de un proyecto viable y con ello la creación o mejora de las pequeñas y medianas empresas de la demarcación Azcapotzalco.</t>
  </si>
  <si>
    <t>Re nivelación de plazas, reinstalación, reconocimientos de antigüedad, etc.</t>
  </si>
  <si>
    <t>La Dirección General Jurídica y de Gobierno, integró expediente para solicitar visto bueno a la Consejería Jurídica y de Servicios Legales, misma que después de una revisión minuciosa por la mesa de laudos otorgó el visto bueno. Lo cual, permitió requerir el título de crédito a la Dirección de Recursos Financieros de la Delegación Azcapotzalco, mismo que fue entregado a las actoras ante el Tribunal Federal de Conciliación Y Arbitraje.</t>
  </si>
  <si>
    <t>De Enero-Marzo se han logrado complementar en su totalidad Dos laudos laborales.</t>
  </si>
  <si>
    <t>Dos actoras.</t>
  </si>
  <si>
    <t xml:space="preserve">Se encuentra en cumplimiento de Cuatro laudos y Una recomendación de la Comisión de Derechos Humanos del Distrito Federal.
</t>
  </si>
  <si>
    <t>Prestar el servicio de limpia en sus etapas de barrio de las vialidades así como la recolección de residuos sólidos en sus 11 colonias, para mejorar el ambiente dentro de la demarcación.</t>
  </si>
  <si>
    <t>Se proporcionó servicio de recolección domiciliaria a las 78 rutas, atendiendo diariamente 1726 paradas oficiales, 520 tramos de barrido manual de 2km cada uno realizamos 128 operativos en el programa "Estamos limpiando Azcapotzalco de tiraderos al aire libre", 15 Jornadas de acopio semanal para la recolección de residuos voluminosos, 14 campañas de información y capacitación sobre la Norma Ambiental NADF-024AMBT-2013, se recogió diariamente 45 tiraderos al aire libre y se erradicaron dos: en la Calle Amores y FFCC Nacionales, Col. Santa Inés y recolección a 41 empresas generadores de alto volumen. Se atendieron 185 demandas ciudadanas ingresadas vía CESAC.</t>
  </si>
  <si>
    <t>Se prestó el servicio eficazmente, alcanzando el 105% de las metas programadas.</t>
  </si>
  <si>
    <t>Población beneficiada 400,106 habitantes.</t>
  </si>
  <si>
    <t>La población beneficiaria de las obras son 2,125 habitantes</t>
  </si>
  <si>
    <t>Se trabaja conjuntamente con las empresas constructoras y supervisiones externas, con el objetivo de cumplir en tiempo y forma con la ejecución de las obras y puesta en operación, solventado todas las dudas o variaciones en  la misma obra.</t>
  </si>
  <si>
    <t>Derivado de las condiciones ambientales que representa la Delegación Azcapotzalco se plantea la implementación de espacios verdes (Muros y huertos Urbanos) para poder mitigar el calentamiento y mejorar las condiciones ambientales de nuestros ciudadanos.</t>
  </si>
  <si>
    <t>INSTALACIÓN DE HUERTOS Y MUROS VERDES: 4m² de Muro Verde en el Parque Tezózomoc * 10m² Huerto Medicinal en la U.H. Cuitláhuac * 10m² Huerto Medicinal en el CENDI La Rosita * 4m² Huerto Medicinal Esc. Sec. N° 54 * 10m² Huerto Medicinal U.H.San Pablo Xalpa * 9m² Huerto Medicinal en la Esc. Prim. Elmira Rocha * 20m² Huerto Medicinal Deportivo Renovación * 6m² Huerto Medicinal Escuela de Cronistas * 16m² * Muro de enredadera Esc. Sec. N°192 * 2m² Muro Verde Panteón San Isidro * 30m² Huerto Medicinal Escuela Leona Vicario * 10m² Huerto Medicinal San Miguel Amantla * 10m² Huerto Medicinal en  U.H. Dos Leones * 30m² Huerto Medicinal Sta. María Maninalco * 6m² de Muro Verde en Esc. Prim. Nuevo León * 40m² Muro Verde en la Fachada de la Delegación * 20m² de Chinampa en el Humedal del Centro Verde * 12m² Huerto Medicinal en Esc. Sec. N° 294 * 20m² Huerto Urbano en CENDI La Rosita * 25m² de Muro Verde en el centro Verde * 10m² Huerto Medicinal * 3m² de enredadera en la Esc. Sec. Julián Carrillo.</t>
  </si>
  <si>
    <t>Se beneficiaron a más de 1,000 ciudadanos de la Delegación Azcapotzalco con la instalación de Muros Verdes y Huertos Urbanos.</t>
  </si>
  <si>
    <t>El mantenimiento de las áreas verdes de la delegación consta de 44 jardines públicos, 6 glorietas, La Alameda Norte, 5 parques, 8 plazas y 7 parques de bolsillo con un total de 1,202,217m² de área verde.</t>
  </si>
  <si>
    <t>Con una población beneficiada de más de 200 mil habitantes.</t>
  </si>
  <si>
    <t>El cumplimiento de laudos, se determinó no solo en función del dinero al que se condena a pagar, sino también en función de condenas administrativa, tales como: re nivelación de plazas, reinstalación, reconocimientos de antigüedad, etc.</t>
  </si>
  <si>
    <t>La Dirección General Jurídica y de Gobierno, integró expediente para solicitar visto bueno a la Consejería Jurídica y de Servicios Legales, misma que después de una revisión minuciosa por la mesa de laudos otorgo el visto bueno. Lo cual, permitió el título de crédito a la Dirección de Recursos Financieros de la Delegación, mismo que fue entregado a las actoras ante el Tribunal Federal de conciliación y Arbitraje.</t>
  </si>
  <si>
    <t>Se encuentran en cumplimiento de pago CUATRO laudos y UNA recomendación de la Comisión de Derechos Humanos del Distrito Federal.</t>
  </si>
  <si>
    <t>Una de las demandas más solicitadas es la atención a la poda y derribo de árboles, en las más de 110 colonias que comprenden el perímetro delegacional, se realiza por seguridad pública o por las necesidades de la infra estructura urbana.</t>
  </si>
  <si>
    <t>Así mismo, se han atendido como medida preventiva y de prioridad la poda y derribo de árboles en riesgo en escuelas públicas, con un total de 35 árboles destacando por lo que el trimestre de referencia se realizaron un total de 2182 árboles, de los cuales 55 corresponden a derribos colonias dentro del perímetro delegacional destacando las colonias: Aldana, Ampliación Petrolera, Ampliación San Pedro Xalpa, Clavería, Del Maestro.</t>
  </si>
  <si>
    <t>Con una población beneficiada de más de 250 mil habitantes.</t>
  </si>
  <si>
    <t>Se cuentan con las instalaciones de los viveros, los cuales en este año empiezan a funcionar. Arbustivas y de ornato, recordando que es el periodo de estiaje y se restringes la plantación .</t>
  </si>
  <si>
    <t>En los viveros delegacionales Manuel Salazar y La Hormiga. Uno de los espacios recuperados de forma integral donde intervinieron distintas áreas de la delegación, en especial Servicios Urbanos, fue en la lateral de la AV. Plan de San Luis, casi esquina con AV. Cuitláhuac.</t>
  </si>
  <si>
    <t>Se ejecutó el señalamiento vehicular y peatonal con pintura trafico base agua, color blanca para líneas de 10cm para delimitar área de rodamiento, línea de 40cm. para señalar paso peatonal, línea de 60cm. para señalar alto vehicular, flechas para señalizar sentido de circulación y señales verticales preventivas en esquinas de escuelas, en las colinas: Ex Hacienda El Rosario, San Antonio, San Juan Tlihuaca, San Pedro Xalpa y Tezózomoc.</t>
  </si>
  <si>
    <t>Se proyectó alcanzar una meta de 25,000m.</t>
  </si>
  <si>
    <t>Con estas acciones se atenderá a un total de 6,944 habitantes de las colonias: Ex Hacienda El Rosario, San Antonio, San Juan Tlihuaca, San Pedro Xalpa y Tezózomoc.</t>
  </si>
  <si>
    <t>Actualmente se tienen detectadas las necesidades de los edificios a atender y en proceso la invitación restringida ir-015-2018 para el proyecto del edificio de operación hidráulica.</t>
  </si>
  <si>
    <t>Se llevaran a cabo los trabajos de albañilería, en general, instalaciones y cavados. En los edificios de: operación hidráulica, edificio delegacional y edificio de protección civil.</t>
  </si>
  <si>
    <t>Se proyecta atender 3 inmuebles.</t>
  </si>
  <si>
    <t>Con estas acciones se beneficiara a una población de 10,000 habitantes y usuarios de estos edificios.</t>
  </si>
  <si>
    <t>Se programa los procedimientos de contratación para dar inicio a los trabajos en el mes de Abril 2018</t>
  </si>
  <si>
    <t>Se tiene actualmente el concurso 30001058-lp-013 del edificio de cotita, así como el proyecto de la rehabilitación del campamento de saneamiento y obras hidráulicas.</t>
  </si>
  <si>
    <t>Se realizaron trabajos de albañilería, instalaciones eléctricas, hidráulicas y sanitarias, herrería, estructura en acero y acabados en general. En los siguientes edificios: campamento de saneamiento y obras hidráulicas.</t>
  </si>
  <si>
    <t>Se programó atender 2 inmuebles.</t>
  </si>
  <si>
    <t>La población beneficiada será de alrededor de 7,000 habitantes, considerando personal operativo, administrativos y usuarios.</t>
  </si>
  <si>
    <t>Se tiene actualmente dos contratos de obra el 30001058-lp-001-2018 y 30001058-lp-004-2018 y en proceso de proyecto uno más del mantenimiento de banquetas del centro histórico de Azcapotzalco.</t>
  </si>
  <si>
    <t>Demolición, excavación, reposición de guarniciones y banquetas, así como rampas en las esquinas.</t>
  </si>
  <si>
    <t>La población beneficiada con estas acciones fue de 5,749 habitantes.</t>
  </si>
  <si>
    <t>Se tiene el proyecto de banquetas del centro histórico de Azcapotzalco y el programa de concurso el cual está programado para el mes de Abril 2018.</t>
  </si>
  <si>
    <t>Proceso de licitación dos mercados Ceylán y nueva santa maría, y levantamientos en tres más.</t>
  </si>
  <si>
    <t>Herrería, cambio de láminas, rehabilitación de instalación sanitaria, eléctrica e hidráulica, cambio de tapas de registros y acabados en general en los mercados: Ceylán, nueva santa maría, obrero popular y victoria de las democracias.</t>
  </si>
  <si>
    <t>Se amplía la meta a 5 mercados.</t>
  </si>
  <si>
    <t>La población beneficiada con estas acciones será de 12,350 habitantes, en los cuales se integran comerciantes y usuarios de estos centros de abasta popular.</t>
  </si>
  <si>
    <t>Se programa los procedimientos de contratación para dar inicio a los trabajos en el mes de abril 2018.</t>
  </si>
  <si>
    <t>Se ejecuta el fresado, re nivelación de pozos de visita y reposición de carpeta asfáltica</t>
  </si>
  <si>
    <t>La población beneficiada con estas acciones suma 5,350 habitantes.</t>
  </si>
  <si>
    <t>Se dará atención con los recursos que se tienen y se solicita la reprogramación de meta.</t>
  </si>
  <si>
    <t>El rescate de los espacios públicos es fundamental, como parte de la imagen urbana en beneficio de la población donde se intervienen de manera integral con las otras áreas de la delegación.</t>
  </si>
  <si>
    <t>Los espacios públicos rescatados se colocan juegos inflables, gimnasios o módulos deportivos en AV. Plan del Maestro, Plaza Cívica, Jardín Hidalgo. U. El Rosario.</t>
  </si>
  <si>
    <t>Con una población beneficiada de más 200 mil habitantes.</t>
  </si>
  <si>
    <t>Trabajos de albañilería, instalaciones eléctrica, sanitaria, hidráulica, herrería, cancelería, acabados, colocación de mobiliario urbano, alumbrado y jardinería; obra a realizarse en los siguientes espacios: Parque Tezózomoc, espacio techado de socialización Tezózomoc, colocar postes de protección como seguridad al peatón en la colonia San Pedro Xalpa y Salón de usos múltiples en el módulo de la calle Minerva, colonia Santa María Malinalco (pueblo).</t>
  </si>
  <si>
    <t>Al ejecutar las obras se estará beneficiando a 7,850 habitantes.</t>
  </si>
  <si>
    <t>Se instalaron señalamientos viales, verticales y horizontales en diferente colonia de la delegación Azcapotzalco: Nueva Santa María, Obrero Popular, Plenitud, San Antonio, San Bernabé, San Andrés de las Salinas, San Martín, Xochinahuac y Tlátilco.</t>
  </si>
  <si>
    <t>3.- Se atendieron a 125 comerciantes que ejercen el comercio en vía pública.</t>
  </si>
  <si>
    <t>Se han beneficiado a los 125 comerciantes que ejercen el comercio en la vía pública.</t>
  </si>
  <si>
    <t>Se beneficiaron aproximadamente a 1,200 personas.</t>
  </si>
  <si>
    <t xml:space="preserve">Col. los reyes (barrio), con un avance de 1,150m².
Col. santa bárbara, con un avance de 1,580m³.
Col. prados del rosario, con un avance de 1,700m³.
Col. Pro-hogar, con un avance de 5,500m².
Col. arenal, con un avance de 2100m².
Col. patrimonio familiar, con un avance de 510m³.
Col. tlatilco, con un avance de 1,600m².
</t>
  </si>
  <si>
    <t xml:space="preserve">Colonia Potrero del Llano, con un avance de 350m².
Colonia Hogar/Nueva Santa María, con un avance de 100m².
Colonia Jardín Azpeitia, con un avance de 450m².
Colonia San Andrés (barrio), con un avance de 700m².
Colonia Tierra Nueva, con un avance de 700m².
Colonia Pasteros, con un avance de 400m².
Colonia Providencia, con un avance de 700m².
Colonia San Pedro Xalpa Ampliación II, con un avance de 200m².
Colonia San Pedro Xalpa, con un avance de 100m².
Colonia San Antonio, con un avance de 350m².
Colonia Santiago Ahuizotla, con un avance de 154.7m³.
Colonia Tezózomoc, con un avance de 320m².
</t>
  </si>
  <si>
    <t>Se programa realizar contratacines en el mes de Abril 2018.</t>
  </si>
  <si>
    <t>Con este recurso no se han realizado acciones ya que no se a ejercido durante este trimestre.</t>
  </si>
  <si>
    <t>Trabajos de ampliación y rehabilitación en 1 (INM) en las Instalaciones del Campamento Mecoaya, consistentes en: 900 m2 de superficie que se integran en: construcción del segundo nivel para oficinas, servicios, circulaciones y espacios adecuados, rehabilitación de áreas administrativas en el Primer Nivel y en la Planta Baja.</t>
  </si>
  <si>
    <t>Trabajos de pavimentación de 2,771.33 (M2) que consisten en: fresado y mejoramiento de base del área de rodamiento, re-nivelación de brocales y tendido de asfalto de 10 cm de espesor.</t>
  </si>
  <si>
    <t>Trabajos de pavimentación en 6,635.80 (M2) que consisten en: fresado, renivelación de brocales y tendido de asfalto de 10 cm de espesor.</t>
  </si>
  <si>
    <t>Totales:</t>
  </si>
  <si>
    <t>Mantenimiento, Conservación y Rehabilitación de Infraestructura Cultural dentro de la demarcación delegacional.</t>
  </si>
  <si>
    <t>O02D28011</t>
  </si>
  <si>
    <t>Mantenimiento, conservación y rehabilitación del Centro Cultural Nahui Ollin, Museo Azcapotzalco y Museo de los Pueblos Originarios.</t>
  </si>
  <si>
    <t>O02D28018</t>
  </si>
  <si>
    <t>Proyecto Genérico</t>
  </si>
  <si>
    <t>O02D28000</t>
  </si>
  <si>
    <t>Mantenimiento y Rehabilitación a la infraestructura deportiva dentro de la demarcación delegacional.</t>
  </si>
  <si>
    <t>O02D28010</t>
  </si>
  <si>
    <t>Adquisición de Aparatos Deportivos.</t>
  </si>
  <si>
    <t>A02D28004</t>
  </si>
  <si>
    <t>Obras para la ejecución de Proyectos en el marco del Presupuesto Participativo.1</t>
  </si>
  <si>
    <t>O02D28001</t>
  </si>
  <si>
    <t>Mantenimiento y Rehabilitación a la red secundaria del Agua Potable en colonias de la demarcación delegacional.</t>
  </si>
  <si>
    <t>O02D28009</t>
  </si>
  <si>
    <t>Mantenimiento, rehabilitación y conservación de la Imagen Urbana en el Parque Tezozómoc.</t>
  </si>
  <si>
    <t>O02D28017</t>
  </si>
  <si>
    <t>Suministro e instalación de juegos infantiles para espacios públicos de la Delegación Azcapotzalco.</t>
  </si>
  <si>
    <t>A02D28003</t>
  </si>
  <si>
    <t>Pavimentación de la Calle Poniente 148 en la Delegación Azcapotzalco.</t>
  </si>
  <si>
    <t>O02D28025</t>
  </si>
  <si>
    <t>Pavimentación de la Calle Poniente 150 en la Delegación Azcapotzalco.</t>
  </si>
  <si>
    <t>O02D28024</t>
  </si>
  <si>
    <t>Pavimentación de la Calle Poniente 146 en la Delegación Azcapotzalco</t>
  </si>
  <si>
    <t>O02D28023</t>
  </si>
  <si>
    <t>Pavimentación de la Calle Norte 65 en la Delegación Azcapotzalco.</t>
  </si>
  <si>
    <t>O02D28022</t>
  </si>
  <si>
    <t>Mantenimiento y Rehabilitación de la carpeta asfáltica en Vialidades Secundarias dentro del perímetro delegacional.</t>
  </si>
  <si>
    <t>O02D28008</t>
  </si>
  <si>
    <t>Mantenimiento y rehabilitación de mercados públicos.</t>
  </si>
  <si>
    <t>O02D28007</t>
  </si>
  <si>
    <t>Mantenimiento y Rehabilitación de Banquetas</t>
  </si>
  <si>
    <t>O02D28006</t>
  </si>
  <si>
    <t>Mantenimiento, conservación y rehabilitación de Banquetas en el Centro Histórico de Azcapotzalco.</t>
  </si>
  <si>
    <t>O02D28016</t>
  </si>
  <si>
    <t>Mantenimiento y rehabilitación de edificios administrativos.</t>
  </si>
  <si>
    <t>O02D28005</t>
  </si>
  <si>
    <t>Construcción del Segundo Nivel y Rehabilitación de Planta Baja y Nivel Uno del Edificio de Administración en la Delegación Azcapotzalco en la Ciudad de México</t>
  </si>
  <si>
    <t>O02D28021</t>
  </si>
  <si>
    <t>Ampliación y mantenimiento a Edificios Públicos a cargo de la Delegación Azcapotzalco.</t>
  </si>
  <si>
    <t>O02D28004</t>
  </si>
  <si>
    <t>Ampliación del edificio de Protección Civil de la Delegación.</t>
  </si>
  <si>
    <t>O02D28015</t>
  </si>
  <si>
    <t>Mantenimiento de balizamiento en Vialidades dentro del perímetro delegacional.</t>
  </si>
  <si>
    <t>O02D28003</t>
  </si>
  <si>
    <t>Mantenimiento a la red secundaria de drenaje en diferentes colonias de la Delegación Azcapotzalco.</t>
  </si>
  <si>
    <t>O02D28002</t>
  </si>
  <si>
    <t>Adquisición de 2 autobuses para uso turístico.</t>
  </si>
  <si>
    <t>A02D28002</t>
  </si>
  <si>
    <t>Mantenimiento y Rehabilitación a la Infraestructura de Desarrollo Social, dentro de la demarcación delegacional.</t>
  </si>
  <si>
    <t>O02D28014</t>
  </si>
  <si>
    <t>Ampliación y rehabilitación a la Infraestructura de Desarrollo Social, dentro de la demarcación delegacional.</t>
  </si>
  <si>
    <t>O02D28013</t>
  </si>
  <si>
    <t>Construcción y ampliación del Centro Social de Servicios Comunitarios "Cananea" y remodelación y mantenimiento del Deportivo Xochináhuac</t>
  </si>
  <si>
    <t>O02D28020</t>
  </si>
  <si>
    <t>Mantenimiento y Rehabilitación a la Infraestructura Educativa dentro de la demarcación delegacional.</t>
  </si>
  <si>
    <t>O02D28012</t>
  </si>
  <si>
    <t>Mantenimiento, conservación y rehabilitación de Escuelas Públicas de la demarcación.</t>
  </si>
  <si>
    <t>O02D28019</t>
  </si>
  <si>
    <t>Adquisición de equipos informáticos de comunicación y software.</t>
  </si>
  <si>
    <t>A02D28001</t>
  </si>
  <si>
    <t>PERIODO: ENERO-MARZO 2018</t>
  </si>
  <si>
    <t>CULTURA Y ESPARCIMIENTO, PAGO DE 185 INSTRUCTORES.   POR LA IMPARTICIÓN DE DIFERENTES DISCIPLINAS EN LOS CENTROS DE DESARROLLO COMUNITARIO, DEPORTIVOS Y EN LAS DIFERENTES CASAS DE CULTURA DE LA DELEGACIÓN AZCAPOTZALCO.                                              MES DE ENERO 2018.</t>
  </si>
  <si>
    <t>Persona</t>
  </si>
  <si>
    <t>4419
"Otras ayudas sociales a personas"</t>
  </si>
  <si>
    <t>PROGRAMA DE ALIMENTACIÓN A NIÑAS, NIÑOS Y PERSONAL ADSCRITO A LA JEFATURA DE LOS CENTROS DE DESARROLLO INFANTIL "CENDIS", HASTA 950 NINAS, NIÑOS Y PERSONAL DOCENTE, SUMINISTRO DE ALIMENTOS PERECEDEROS Y NO PERECEDEROS  DEL  06 DE FEBRERO AL 05 DE MARZO DE 2018</t>
  </si>
  <si>
    <t>Transformación de alumbrado público a tecnología de leds en 4 Unidades Habitacionales y 28 áreas públicas recreativas.</t>
  </si>
  <si>
    <t>Mantenimiento y conservación de área de exposición de tecnologías ambientales y rehabilitación del área de convivencia de la Alameda Norte.                                                                             Rehabilitación del Parque de los Niños.</t>
  </si>
  <si>
    <t>Saneamiento forestal en los parques Tezozomoc y Alameda Norte</t>
  </si>
  <si>
    <t xml:space="preserve">TOTAL URG </t>
  </si>
  <si>
    <t xml:space="preserve">PINTURA EN FACHADAS </t>
  </si>
  <si>
    <t xml:space="preserve">PINTURAS PARA FACHADAS DE CASA DE LA COLONIA </t>
  </si>
  <si>
    <t>PRO HOGAR II</t>
  </si>
  <si>
    <t xml:space="preserve">BANQUETAS </t>
  </si>
  <si>
    <t>BANQUETAS EN LA PRO-HOGAR I</t>
  </si>
  <si>
    <t>PRO HOGAR I</t>
  </si>
  <si>
    <t xml:space="preserve">CAMBIO DE BANQUETAS DETERIORADAS </t>
  </si>
  <si>
    <t>RENOVACIÓNDE BANQUETAS EN LAS CALLES ADRIAN  CASTREJON, JESUS CAPISTRÁN Y FRANCISCO VILLA</t>
  </si>
  <si>
    <t>SAN PEDRO XALPA (AMPL) II</t>
  </si>
  <si>
    <t>PINTURA</t>
  </si>
  <si>
    <t>PINTEMOS SAN PEDRO XALPA</t>
  </si>
  <si>
    <t>SAN PEDRO XALPA (AMPL) I</t>
  </si>
  <si>
    <t xml:space="preserve">MANTENIMIENTO GENERAL DE LA UNIDAD, AREAS VERDES Y LUMINARIAS </t>
  </si>
  <si>
    <t>XOCHINAHUAC (U HAB)</t>
  </si>
  <si>
    <t xml:space="preserve">MANTENIMIENTO DE LA RED HIDRÁULICA </t>
  </si>
  <si>
    <t>VILLAS AZCAPOTZALCO (U HAB)</t>
  </si>
  <si>
    <t>PODA DE ÁRBOLES</t>
  </si>
  <si>
    <t>VICTORIA DE LAS DEMOCRACIAS</t>
  </si>
  <si>
    <t>PODA Y DESPUNTE DE ARBOLES</t>
  </si>
  <si>
    <t xml:space="preserve">PODAS, DESPUNTE, RETIRO DE ARBOLADO QUE PROVOCA RA´Z Y LEVANTAMIENTO DE BANQUETAS EN LAS 6 MANZANAS DE LA COLONIA </t>
  </si>
  <si>
    <t>UN HOGAR PARA CADA TRABAJADOR</t>
  </si>
  <si>
    <t>IMPERMIABILIZACIÓN DE CASAS</t>
  </si>
  <si>
    <t xml:space="preserve">IMPERMIABILIZACIÓN DE CASA DE TODA LA COLONIA 1RA. PARTE </t>
  </si>
  <si>
    <t>TRABAJADORES DEL HIERRO</t>
  </si>
  <si>
    <t xml:space="preserve">CAMBIO DE VALVULAS DE AGUA </t>
  </si>
  <si>
    <t>TLATILCO (U HAB)</t>
  </si>
  <si>
    <t>COLOCACIÓN DE BANCAS, JUEGOS Y APARATOS DE EJERCICIO</t>
  </si>
  <si>
    <t xml:space="preserve">CORREDOR TLATILCO </t>
  </si>
  <si>
    <t>TLATILCO</t>
  </si>
  <si>
    <t xml:space="preserve">REPARACIÓN DE BANQUETAS </t>
  </si>
  <si>
    <t xml:space="preserve">REPARACIÓN DE BANQUETAS EN DIVERSOS PUNTOS DE LA COLONIA TIERRA NUEVA </t>
  </si>
  <si>
    <t>TIERRA NUEVA</t>
  </si>
  <si>
    <t>PINTURA EN LAS FACHADAS DE LA U.H.</t>
  </si>
  <si>
    <t>MEJORANDO LA IMAGEN URBANA DE NUESTRA UNIDAD (PINTURA)</t>
  </si>
  <si>
    <t>TEZOZOMOC</t>
  </si>
  <si>
    <t xml:space="preserve">APARATOS DE GIMNASIO PARA PERSONAS CON DISCAPACIDAD </t>
  </si>
  <si>
    <t>SINDICATO MEXICANO DE ELECTRICISTAS</t>
  </si>
  <si>
    <t xml:space="preserve">ADECUACIÓN DE ESPACIO Y ALARMAS </t>
  </si>
  <si>
    <t xml:space="preserve">CONVIVENCIA Y SEGURIDAD ESPACIO RECREATIVO Y ALARMAS </t>
  </si>
  <si>
    <t>SECTOR NAVAL</t>
  </si>
  <si>
    <t xml:space="preserve">REMODELACIÓN DE CANCHA </t>
  </si>
  <si>
    <t>REMODELACIÓN DE LA CANCHA DEL DEPORTIVO 20 DE NOVIEMBRE LA ROSITA</t>
  </si>
  <si>
    <t>SANTO TOMAS</t>
  </si>
  <si>
    <t>APARATOS DE GIMNASIO AL AIRE LIBRE</t>
  </si>
  <si>
    <t xml:space="preserve">APARATOS PARA EJERCICIO AL AIRE LIBRE PARA ADULTOS </t>
  </si>
  <si>
    <t>SANTO DOMINGO (PBLO)</t>
  </si>
  <si>
    <t xml:space="preserve">PAVIMENTACIÓN </t>
  </si>
  <si>
    <t>CONTINUIDAD DE REPAVIMENTACIÓN EBN LAS CALLES SOYACAL 20 ANDADOR DE SOYOCAL , TIANGUIS, ACALTEPEC Y QUEZALA</t>
  </si>
  <si>
    <t>SANTIAGO AHUIZOTLA (PBLO)</t>
  </si>
  <si>
    <t xml:space="preserve">SALÓN DE USOS MULTIPLES </t>
  </si>
  <si>
    <t>SALÓN DE USOS MULTIPLES EN MÓDULO DE CALLE MINERVA</t>
  </si>
  <si>
    <t>SANTA MARIA MALINALCO (PBLO)</t>
  </si>
  <si>
    <t xml:space="preserve">DOTACIÓN DE TINACOS </t>
  </si>
  <si>
    <t>SANTA LUCIA (BARR)</t>
  </si>
  <si>
    <t xml:space="preserve">PINTURA Y MANO DE OBRA A FACHADAS EN LA CALLE ESPERANZA </t>
  </si>
  <si>
    <t>SANTA INES</t>
  </si>
  <si>
    <t>DRENAJE HIDRÁULICO</t>
  </si>
  <si>
    <t>DRENAJE HIDRÁULICO EN EL CALLEJON 16 COL. STA. CRUZ DE LAS SALINAS</t>
  </si>
  <si>
    <t>SANTA CRUZ DE LAS SALINAS</t>
  </si>
  <si>
    <t>TINACOS</t>
  </si>
  <si>
    <t xml:space="preserve">ADQUISICIÓN DE TINACOS PARA LA MANZANA COMPRENDIDA ENTRE C.1 CALLE LAGO LAMOND, NORET 135 A, DE LA ROSA, Y CAMINO A SANTA LUCIA </t>
  </si>
  <si>
    <t>SANTA CRUZ ACAYUCAN (PBLO)</t>
  </si>
  <si>
    <t>DRENAJE</t>
  </si>
  <si>
    <t xml:space="preserve">CAMBIO DE DRENAJE CONTINUACIÓN </t>
  </si>
  <si>
    <t>SANTA CATARINA (PBLO)</t>
  </si>
  <si>
    <t>RE-ENCARPETAMIENTO</t>
  </si>
  <si>
    <t xml:space="preserve">RE-EMCARPETAMIENTO DE LA CALLE JUSTO SIERRA </t>
  </si>
  <si>
    <t>SANTA BARBARA (PBLO)</t>
  </si>
  <si>
    <t>PINTURA Y REMOZAMIENTO DE FACHADA</t>
  </si>
  <si>
    <t>PINTURA Y REMOSAMIENTO DE FACHADAS EN LA CALLE QUERETARO</t>
  </si>
  <si>
    <t>SANTA APOLONIA (BARR)</t>
  </si>
  <si>
    <t>RE-ENCARPETAMIENTO EN PRIVADA RINCONADA 5 DE MAYO Y RPIVADA DE ACALTENCO</t>
  </si>
  <si>
    <t>SAN SEBASTIAN</t>
  </si>
  <si>
    <t xml:space="preserve">RESCATE DE ÁREAS RECREATIVAS, CONSTRUCCIÓN Y ADAPTACIÓN DE JUEGOS INFANTILES </t>
  </si>
  <si>
    <t>RESCATE DE ÁREAS RECREATIVAS Y ADAPTACIÓN DE JUEGOS INFANTILES EN LA CALLE CONSTITUCIÓN Y NORTE 55</t>
  </si>
  <si>
    <t>SAN SALVADOR XOCHIMANCA</t>
  </si>
  <si>
    <t xml:space="preserve">BANQUETAS Y GUARNICIONES </t>
  </si>
  <si>
    <t>SAN RAFAEL</t>
  </si>
  <si>
    <t xml:space="preserve">COLOCAR POSTES DE PROTECCIÓN PARA SEGURIDAD AL PEATÓN </t>
  </si>
  <si>
    <t xml:space="preserve">COLOCAR POSTES DE PROTECCIÓN COMO SEGURIDAD AL PEATÓN </t>
  </si>
  <si>
    <t>SAN PEDRO XALPA (PBLO)</t>
  </si>
  <si>
    <t>CAMBIO DE REJAS, RESTAURACIÓN DE LAS CASETAS, ALUMBRADO Y RAMPAS</t>
  </si>
  <si>
    <t>RECUPERACIÓN DE ESPACIOS CASETAS Y ACCESOS SEGUROS DE LA ENTRADA A, B, Y C DE LA U.H SAN PABLO XALPA</t>
  </si>
  <si>
    <t>SAN PABLO XALPA (U HAB)</t>
  </si>
  <si>
    <t xml:space="preserve">BANQUETAS NUEVAS DENTRO DE LA UNIDAD </t>
  </si>
  <si>
    <t>BANQUETAS NUEVAS ADENTRO DE LA UNIDAD (ASFALTO)</t>
  </si>
  <si>
    <t>SAN PABLO 396 - CONJ HAB SAN PABLO (U HAB)</t>
  </si>
  <si>
    <t>PAVIMENTACIÓN DE LA CALLE SAN MATEO</t>
  </si>
  <si>
    <t>SAN MATEO</t>
  </si>
  <si>
    <t>LUMINARIAS DE POSTE LARGO CON SENDERO SEGURO AV. DEL ROSARIO</t>
  </si>
  <si>
    <t>SAN MARTIN XOCHINAHUAC (PBLO)</t>
  </si>
  <si>
    <t xml:space="preserve">CALENTADORES SOLARES </t>
  </si>
  <si>
    <t>CALENTADORES SOLARES EN LA COLONIA SAN MARCOS 1RA. ETAPA</t>
  </si>
  <si>
    <t>SAN MARCOS (BARR)</t>
  </si>
  <si>
    <t>REHABILITACIÓN Y MANTENIMIENTO</t>
  </si>
  <si>
    <t>REHABILITACIÓN Y MANTENIMIENTO DE LA GLORIETA DE LOS AHUHUETES</t>
  </si>
  <si>
    <t>SAN JUAN TLIHUACA (PBLO)</t>
  </si>
  <si>
    <t xml:space="preserve">INPERMIABILIZACIÓN </t>
  </si>
  <si>
    <t xml:space="preserve">IMPERMIABILIZACIÓN EN VARIAS CALLES DE LA COLONIA </t>
  </si>
  <si>
    <t>SAN FRANCISCO XOCOTITLA</t>
  </si>
  <si>
    <t xml:space="preserve">BANQUETAS, ILUMINACIÓN Y ACCESOS PARA PERSONAS DE LA TERCERA EDAD </t>
  </si>
  <si>
    <t xml:space="preserve">REHABILITACIÓN DE BANQUETAS DE SAN ISIDRO EJE3 CIRCULACIÓN LADO DERECHO POSTES DE ILUMINACIÓN Y ACCESOS DE LA TERCERA EDAD </t>
  </si>
  <si>
    <t>SAN FRANCISCO TETECALA (PBLO)</t>
  </si>
  <si>
    <t>APARATOS DE GIMNASIO BANCAS Y BOLARDOS</t>
  </si>
  <si>
    <t>CONTINUIDAD DEL GIMNASIO AL AIRE LIBRE EN YUCA</t>
  </si>
  <si>
    <t>SAN BERNABE (BARR)</t>
  </si>
  <si>
    <t xml:space="preserve">PODA DE ÁRBOLES EN TODA LA COLONIA </t>
  </si>
  <si>
    <t>SAN BARTOLO CAHUALTONGO (PBLO)</t>
  </si>
  <si>
    <t>CAMBIO DE ANDADORES, PODA DE ÁRBOLES, JUEGOS INFANTILES Y FUENE ORNAMENTAL</t>
  </si>
  <si>
    <t xml:space="preserve">REMODELACIÓN DEL JARDÍN ANTONIO BERMUDES (ATRÁS DE LA ESCUELA PETROLEOS MEXICANOS </t>
  </si>
  <si>
    <t>SAN ANTONIO (FRACC)</t>
  </si>
  <si>
    <t xml:space="preserve">TINACOS </t>
  </si>
  <si>
    <t xml:space="preserve">TINACOS PARA LA COLONIA </t>
  </si>
  <si>
    <t>SAN ANDRES DE LAS SALINAS (PBLO)</t>
  </si>
  <si>
    <t>SUSTITUCIÓN DE TUBERÍA DE DRENAJE, PINTURA Y LUMINARIAS</t>
  </si>
  <si>
    <t>SUSTITUCIÓN DE TUBERIA DE DRENAJE EN 2 CALLEJON DE SAN ANDRES, PINTURA</t>
  </si>
  <si>
    <t>SAN ANDRES (PBLO)</t>
  </si>
  <si>
    <t xml:space="preserve">CAMBIO DE BANQUETAS Y GUARNICIONES </t>
  </si>
  <si>
    <t xml:space="preserve">CAMBIO DE BANQUETAS CON GUARNICIÓN EN LAS CALLES QUE SE REQUIERAN </t>
  </si>
  <si>
    <t>SAN ANDRES (BARR)</t>
  </si>
  <si>
    <t>DESAZOLVE</t>
  </si>
  <si>
    <t xml:space="preserve">DESAZOLVE PARA TODA LA COLONIA SAN ÁLVARO </t>
  </si>
  <si>
    <t>SAN ALVARO</t>
  </si>
  <si>
    <t>REPARACIÓN DE BACHES</t>
  </si>
  <si>
    <t xml:space="preserve">REPARACIÓN DE BACHES EN LA COLONIA </t>
  </si>
  <si>
    <t>SAN  MIGUEL AMANTLA (PBLO)</t>
  </si>
  <si>
    <t xml:space="preserve">JUEGOS INFANTILES </t>
  </si>
  <si>
    <t>JUEGOS INFANTILES DE LA UNIDAD EN CONJUNTO HABITACIONAL ROSENDO SALAZAR</t>
  </si>
  <si>
    <t>ROSENDO SALAZAR (CONJ HAB)</t>
  </si>
  <si>
    <t>COLOCACIÓN DE LUMINARIAS</t>
  </si>
  <si>
    <t xml:space="preserve">COLOCACIÓN DE LUMINARIAS EN TODA LA COLONIA </t>
  </si>
  <si>
    <t>REYNOSA TAMAULIPAS</t>
  </si>
  <si>
    <t xml:space="preserve">"UN BUEN CAMINAR" REPARACIÓN DE BANQUETAS DE LAS CALLES FELIPE ANGELES C. EMILIANO ZAPATA Y CALLE FRANCISCO I. MADREO </t>
  </si>
  <si>
    <t>PROVIDENCIA</t>
  </si>
  <si>
    <t>CAMBIO DE TUBERIA DE DRENAJE</t>
  </si>
  <si>
    <t>CONTINUIDAD EN CAMBIO DE ALGUNOS TRAMOS DE TUBERIA DAÑADA EN ÁREAS COMUNES Y PRINCIPALES CALLES DE LA U.H. PRESIDENTE I. MADERO</t>
  </si>
  <si>
    <t>PRESIDENTE MADERO (U HAB)</t>
  </si>
  <si>
    <t>RE-ENCARPETAMIENTO DE UN TRAMO DE HACIENDA DE NARVARTE</t>
  </si>
  <si>
    <t>PRADOS DEL ROSARIO</t>
  </si>
  <si>
    <t>REPARACIÓN Y MANTENIMIENTO DE BANQUETAS</t>
  </si>
  <si>
    <t>REPARACIÓN Y MANTENIMIENTO DE BANQUETAS DAÑADAS</t>
  </si>
  <si>
    <t>POTRERO DEL LLANO</t>
  </si>
  <si>
    <t>COLOCACIÓN DE JUEGO Y LONARIO</t>
  </si>
  <si>
    <t xml:space="preserve">JUEGO LÚDICO Y LONARIO </t>
  </si>
  <si>
    <t>PORVENIR</t>
  </si>
  <si>
    <t>REHABILITACIÓN Y ACONDICIONAMIENTO DE ESCUELA</t>
  </si>
  <si>
    <t>REHABILITACIÓN Y ACONDICIONAMIENTO DE LA ESCUELA PRIMARIA MAESTRO MEXICANO</t>
  </si>
  <si>
    <t>PLENITUD</t>
  </si>
  <si>
    <t>CONTINUIDAD DE LA RED HIDRAULICA</t>
  </si>
  <si>
    <t>CONTINUIDAD DE LA RED HIDRAULICA DE LA COLONIA PRETOLERA POR INYECCIÓN HIDRODESLIZAMIENTO</t>
  </si>
  <si>
    <t>PETROLERA</t>
  </si>
  <si>
    <t>COLOCACIÓN DE REFLECTORES</t>
  </si>
  <si>
    <t>REFLECTORES EN PUNTOS ESTRATEGICOS DE CADA CONJUNTO A LO LARGO DE TODAS LAS ENTRADAS PRINCIPALES</t>
  </si>
  <si>
    <t>PEMEX PRADOS DEL ROSARIO (U HAB)</t>
  </si>
  <si>
    <t xml:space="preserve">CAMBIO DE DRENAJE Y REPAVIMENTACIÓN </t>
  </si>
  <si>
    <t xml:space="preserve">CAMBIO DE DRENAJE CENTRAL EN CALLE 12 Y REPAVIMENTACIÓN </t>
  </si>
  <si>
    <t>PATRIMONIO FAMILIAR</t>
  </si>
  <si>
    <t>GUARNICIONES Y BANQUETAS</t>
  </si>
  <si>
    <t xml:space="preserve">GUARNICIONES Y BANQUETAS EN  TODA LA COLONIA </t>
  </si>
  <si>
    <t>PASTEROS</t>
  </si>
  <si>
    <t>CERRADA DE ALMACENES</t>
  </si>
  <si>
    <t xml:space="preserve">REMOSAMIENTO Y PINTURA A LOS EDIFICIOS DE LA UNIDAD </t>
  </si>
  <si>
    <t>PANTACO (U HAB)</t>
  </si>
  <si>
    <t xml:space="preserve">REHABILTACIÓN DE ZONA DE JUEGOS </t>
  </si>
  <si>
    <t xml:space="preserve">REHABILITACIÓN DE ZONA DE JUEGOS INFANTIBLES COBRE DE MÉXICO </t>
  </si>
  <si>
    <t>OBRERO POPULAR</t>
  </si>
  <si>
    <t>REMODELAR CANCHA</t>
  </si>
  <si>
    <t>RECUPERANDO Y REMODELANDO DEPORTIVO NUEVO RAFAEL</t>
  </si>
  <si>
    <t>NUEVO SAN RAFAEL (BARR)</t>
  </si>
  <si>
    <t xml:space="preserve">REHABILITACIÓN Y MANTENIMIENTO DE GIMNASIO </t>
  </si>
  <si>
    <t>REHABILITACIÓN Y MANTENIMIENTO DEL GIMNASIO DE BOLSILLO DEL PARQUE REVOLUCIÓN</t>
  </si>
  <si>
    <t>NUEVA SANTA MARIA</t>
  </si>
  <si>
    <t>CONTINUACIÓN DDE ADOQUINAMIENTO</t>
  </si>
  <si>
    <t>NUEVA ESPAÑA</t>
  </si>
  <si>
    <t xml:space="preserve">CAMBIO DE TUBERIA DEL DRENAJE </t>
  </si>
  <si>
    <t>NUEVA EL ROSARIO</t>
  </si>
  <si>
    <t>REMOZAMIENTO Y PINTURA</t>
  </si>
  <si>
    <t>RESOSAMIENTO Y PINTURA PARA LA UNIDAD DE AV. CENTENARIO</t>
  </si>
  <si>
    <t>NEXTENGO (BARR)</t>
  </si>
  <si>
    <t>AGUA SEGURA (TINACOS PARA LOS VECINOS)</t>
  </si>
  <si>
    <t>MONTE ALTO</t>
  </si>
  <si>
    <t>DESOLVE</t>
  </si>
  <si>
    <t>DESASOLVE Y LIMPIEZA DE TUBERIAS</t>
  </si>
  <si>
    <t>MIGUEL HIDALGO (U HAB)</t>
  </si>
  <si>
    <t>ALUMBRADO GENERAL</t>
  </si>
  <si>
    <t>ALUMBRADO GENERAL DE LA UNIDAD COMPRA DE LAMPARAS LED</t>
  </si>
  <si>
    <t>MANUEL RIVERA ANAYA CROC I (U HAB)</t>
  </si>
  <si>
    <t>PAVIMENTACIÓN DE LA CALLE DE LA CALLE BELISARIO DOMINGUEZ</t>
  </si>
  <si>
    <t>LOS REYES (BARR)</t>
  </si>
  <si>
    <t xml:space="preserve">RHABILITACIÓN DE CAMELLÓN </t>
  </si>
  <si>
    <t>REHABILITACIÓN DEL CAMELLÓN DE SALOMÓN QUEDO PENDIENTE YA QUE EL PRESUPUESTO PARTICIPATIVO 2016 SE AGOTÓ.</t>
  </si>
  <si>
    <t>LIBERTAD</t>
  </si>
  <si>
    <t>APLANADO Y PINTURA EN FACHADAS</t>
  </si>
  <si>
    <t xml:space="preserve">APLANADO Y PINTURA DE FACHADAS FASE DOS </t>
  </si>
  <si>
    <t>LIBERACION</t>
  </si>
  <si>
    <t>CALENTADORES SOLARES</t>
  </si>
  <si>
    <t>CALENTADORES SOLARES (ECOLOGICOS Y AHORRADORES DE GAS)</t>
  </si>
  <si>
    <t>LAS SALINAS</t>
  </si>
  <si>
    <t>CAMBIO DE DRENAJE</t>
  </si>
  <si>
    <t xml:space="preserve">CAMBIO DE DRENAJE EN LA CALLE ZAACHILA DE ENCARNACIÓN ORTIZ A SERIS </t>
  </si>
  <si>
    <t>LA RAZA</t>
  </si>
  <si>
    <t>ESPACIO HABILITADO CON BANCAS, MESAS, TECHADO Y JARDINERAS.</t>
  </si>
  <si>
    <t>AREA TACHADA Y ACONDICIONAMIENTO ENFOCADA A PERSONAS DE LA TERCERA EDAD EN CAMELLON TEZÓZOMOC</t>
  </si>
  <si>
    <t>LA PRECIOSA</t>
  </si>
  <si>
    <t>IMPERMEABILIZACIÓN DE LA U.H.</t>
  </si>
  <si>
    <t>IMPERMIABILIZACIÓN EN U.H. JARDINES DE CEYLAN (CONTINUACIÓN)</t>
  </si>
  <si>
    <t>JARDINES DE CEYLAN (U HAB)</t>
  </si>
  <si>
    <t>BANQUETAS</t>
  </si>
  <si>
    <t>ARREGLO DE BANQUETAS DE TODA LA COLONIA</t>
  </si>
  <si>
    <t>JARDIN AZPEITIA</t>
  </si>
  <si>
    <t>LUMINARIAS DE 5 MTS. EN PARQUE</t>
  </si>
  <si>
    <t>ADQUISICÓN DE LUMINARIAS DE 5 METROS DE ALTO E INSTALACIÓN EN EL PARQUE UBICADO EN CALZADA LAS ARMAS Y CALZADA SAN ISIDRO</t>
  </si>
  <si>
    <t>ISSFAM LAS ARMAS (U HAB)</t>
  </si>
  <si>
    <t>INDUSTRIAL VALLEJO</t>
  </si>
  <si>
    <t>REMODELACIÓN Y CAMBIO DE JUEGOS</t>
  </si>
  <si>
    <t>REMODELACIÓN Y CAMBIO DE JUEGOS INFANTILES DENTRO DEL DEPORTIVO VICTORIA DE LAS DEMOCRACIAS(RESCATE DE AREAS RECREATIVAS)</t>
  </si>
  <si>
    <t>IGNACIO ALLENDE</t>
  </si>
  <si>
    <t>PINTURA DE VARIOS COLORES DE 19 LITROS</t>
  </si>
  <si>
    <t>PINTURA PARA INTERIORES VARIOS COLORES CUBETA DE 19 LITROS</t>
  </si>
  <si>
    <t>HUAUTLA DE LAS SALINAS (BARR)</t>
  </si>
  <si>
    <t>PINTURA EN EDIFICIOS</t>
  </si>
  <si>
    <t>PINTURA EXTERIOR EDIFICIOS MAS DETERIORADOS EN U.H. FERROCARILEROS</t>
  </si>
  <si>
    <t>HOGARES FERROCARRILEROS (U HAB)</t>
  </si>
  <si>
    <t>ARREGLO DE BANQUETAS</t>
  </si>
  <si>
    <t>HOGAR Y SEGURIDAD/NUEVA SANTA MARIA</t>
  </si>
  <si>
    <t>PINTURA AMBOS CONJUNTOS MARCA COMEX</t>
  </si>
  <si>
    <t>PINTURA PARA AMBOS CONJUNTOS MARCA COMEX</t>
  </si>
  <si>
    <t>FUENTES DE AZCAPOTZALCO-PARQUES DE AZCAPOTZALCO (U HAB)</t>
  </si>
  <si>
    <t>JUEGO INFANTIL PARQUE DE BOLSILLO</t>
  </si>
  <si>
    <t>JUEGOS INFANTILES PARA PARQUE DE BOLSILLO EN LA PALAZUELA UBICADA EN ANDADOR BATALLA DE SAN PEDRO</t>
  </si>
  <si>
    <t>FRANCISCO VILLA (U HAB)</t>
  </si>
  <si>
    <t>CONTINUIDAD DEL PROYECTO DEL P.P 2016 (PINTURAS) DE FACHADAS DE LA UNIDAD SOBRE CALLE MATLACOALT CONJUNTOS, A,E Y LO QUE FALTA DEL D</t>
  </si>
  <si>
    <t>FERRERIA (U HAB)</t>
  </si>
  <si>
    <t>CAMBIO Y REHUBICACIÓN DE DRENAJE</t>
  </si>
  <si>
    <t>CAMBIO Y REHUBICACIÓN DE TUBERÍA EN CALLE AV. MARAVILLAS (DRENAJE)</t>
  </si>
  <si>
    <t>FERRERIA</t>
  </si>
  <si>
    <t>CERCAR PARQUE DE LAS NACIONES</t>
  </si>
  <si>
    <t>EX-HACIENDA EL ROSARIO</t>
  </si>
  <si>
    <t>ISNTALACIÓN DE TINACOS</t>
  </si>
  <si>
    <t>TINACOS EUZKADI</t>
  </si>
  <si>
    <t>EUZKADI</t>
  </si>
  <si>
    <t>RECONSTRUCCIÓN DE LOS ANDADORES</t>
  </si>
  <si>
    <t>RECONSTRUCCIÓN DE LOS ANDADORES DE OSA MAYOR</t>
  </si>
  <si>
    <t>EL ROSARIO C (U HAB)</t>
  </si>
  <si>
    <t>MANTENIMIENTO A LA CISTERNA NÚMERO 2</t>
  </si>
  <si>
    <t>EL ROSARIO B (U HAB)</t>
  </si>
  <si>
    <t>COLOCAR LUMINARIAS EN LA AV. CIVILIZACIONES</t>
  </si>
  <si>
    <t>EL ROSARIO A (U HAB)</t>
  </si>
  <si>
    <t xml:space="preserve">REPAVIMENTACIÓN EN CERRADA SAN ESTEBAN </t>
  </si>
  <si>
    <t>EL JAGUEY-ESTACIÓN PANTACO</t>
  </si>
  <si>
    <t>CAMBIO DE TAPAS DE CISTERNAS DE LOS 12 EDIFICIOS</t>
  </si>
  <si>
    <t>CAMBIO DE TAPAS EN LAS CISTERNAS DE LOS 12 EDIFICIOS Y EXPLANADAS</t>
  </si>
  <si>
    <t>ECOLOGICA NOVEDADES IMPACTO (U HAB)</t>
  </si>
  <si>
    <t>CONTINUACIÓN DE PINTURA DE FACHADAS DE LOS EDIFICIOS 5TA. ETAPA</t>
  </si>
  <si>
    <t>DEMET (U HAB)</t>
  </si>
  <si>
    <t>PISO AMORTIGUANTE EN JUEGOS, COLOCAR JARDINERAS, SISTEMA DE RIEGO Y LUMINARIAS</t>
  </si>
  <si>
    <t>ACONDICIONAMIENTO PARQUE SAN LUCAS</t>
  </si>
  <si>
    <t>DEL RECREO</t>
  </si>
  <si>
    <t>DEL MAESTRO</t>
  </si>
  <si>
    <t>SUMINISTRO DE PANELERES SOLARES</t>
  </si>
  <si>
    <t>PANELERES SOLARES EN RÍO CONSULADO 800 PARA LUMINARIA</t>
  </si>
  <si>
    <t>DEL GAS (AMPL)</t>
  </si>
  <si>
    <t>CAMBIO DE BANQUETAS</t>
  </si>
  <si>
    <t>CAMBIO DE BANQUETAS SEGUNDA ETAPA EN TOPDA LA COLONIA</t>
  </si>
  <si>
    <t>DEL GAS</t>
  </si>
  <si>
    <t>AV. CUITLÁHUAC, N° 328, GRANJAS, SALONICA,RABAUL Y PROLONGACIÓN NUECES</t>
  </si>
  <si>
    <t>CAMBIO, MANTENIMIENTO Y REPARACIÓN DE VÁLVULAS EN LA RED HIDRÁHULICA EN LA U.H.</t>
  </si>
  <si>
    <t>CUITLAHUAC 3 y 4 (U HAB)</t>
  </si>
  <si>
    <t>COLOCACIÓN DE HIDROCONCRETO ENTRE LOS ANDADORES</t>
  </si>
  <si>
    <t>HIDROCONCRETO APROVECHAMIENTO AGUA PLUBIAL 1RA PARTE</t>
  </si>
  <si>
    <t>CUITLAHUAC 1 y 2 (U HAB)</t>
  </si>
  <si>
    <t>MANTENIMIENTO AL SISTEMA DE BOMBEO QUE ABASTECE A LOS 321 DEPARTAMENTOS DE LA U.H.</t>
  </si>
  <si>
    <t>MANTENIMIENTO AL SISTEMA DE BOMBEO</t>
  </si>
  <si>
    <t>CRUZ ROJA TEPANTONGO (U HAB)</t>
  </si>
  <si>
    <t>RECUPERACIÓN DE JARDÍN CON INSTALACIÓN DE EQUIPAMIENTO DE PARQUE PÚBLICO Y LUMINARIAS</t>
  </si>
  <si>
    <t>PARQUE DE BOLSILLO ENCARNACIÓN ORTIZ ENTRE CORCEGA Y CERDEÑA</t>
  </si>
  <si>
    <t>COSMOPOLITA (AMPL)</t>
  </si>
  <si>
    <t>LUMINARIAS DE 5 MTS. DE ALTURA CALLE CORCEGA Y CALLE 15</t>
  </si>
  <si>
    <t>LUMINARIAS CALLE CORCEGA Y CALLE 15</t>
  </si>
  <si>
    <t>COSMOPOLITA</t>
  </si>
  <si>
    <t>SUSTITUCIÓN DE TUBOS DE AGUA POTABLE QUE VAN DE LA RED A LAS CASA HABITACIÓN</t>
  </si>
  <si>
    <t>SUSTITUCIÓN DE TUBOS DE AGUA POTABLE DE LA RED A LAS CASA HABITACIÓN DE LA CALLE ALAMITO</t>
  </si>
  <si>
    <t>COLTONGO</t>
  </si>
  <si>
    <t>COLOCACIÓN DE CAMARAS DE SEGURIDAD</t>
  </si>
  <si>
    <t>CAMARAS DE SEGURIDAD PARA LOS COLONIOS</t>
  </si>
  <si>
    <t>CLAVERIA</t>
  </si>
  <si>
    <t>JUEGOS INFANTILES</t>
  </si>
  <si>
    <t>JUEGOS INFANTILES PARA PARQUE DE BOLSILLO DE AV.CAMARONES</t>
  </si>
  <si>
    <t>CENTRO DE AZCAPOTZALCO</t>
  </si>
  <si>
    <t>GUARNICIONES Y BANQUETAS EN LA COLONIA</t>
  </si>
  <si>
    <t>ARENAL</t>
  </si>
  <si>
    <t xml:space="preserve">ADQUISICÓN DE LUMINARIAS E INSTALACIÓN </t>
  </si>
  <si>
    <t>LUMINARIAS 7.5 METROS EN TODA LA COLONIA</t>
  </si>
  <si>
    <t>ANGEL ZIMBRON</t>
  </si>
  <si>
    <t>ESPACIO TECHADO DE SOCIALIZACIÓN PARA ADULTOS MAYORES TEZÓZOMOC</t>
  </si>
  <si>
    <t>PETROLERA (AMPL)</t>
  </si>
  <si>
    <t>IMPERMEABILIZANTE</t>
  </si>
  <si>
    <t>IMPERMIABILIZACIÓN EN ALDANA</t>
  </si>
  <si>
    <t>ALDANA</t>
  </si>
  <si>
    <t>COLOCACIÓN DE BORLADOS, RAMPAS, SEÑALAMIENTOS Y PINTURA.</t>
  </si>
  <si>
    <t>TRABAJO UNIDO. ESQUINA CRUCE PEATONAL SEGURO, PARA AGUILERA (ESQUINA BOLARDOS, RAMPAS, MARCADORES DE LUZ Y PINTURA PEATONAL)</t>
  </si>
  <si>
    <t>AGUILERA</t>
  </si>
  <si>
    <t xml:space="preserve"> NOMBRE DEL ENTE PÚBLICO 02CD02 DELEGACIÓN AZCAPOTZALCO</t>
  </si>
  <si>
    <t>Brindar atención a la ciudadanía que requiera de servicios de asesoría legal, jurídica y/o de los programas delegacionales.</t>
  </si>
  <si>
    <t>Se realizò el pago de  Sueldos base al personal permanente, asì como el pago de Impuesto sobre nóminas y el de Otros impuestos derivados de una relación laboral.
Otros impuestos derivados de una relación laboral.</t>
  </si>
  <si>
    <t>Se realizò el pago por Reparación, mantenimiento y conservación de equipo de transporte destinados a servicios públicos y operación de programas públicos.</t>
  </si>
  <si>
    <t>Se realizó el pago por la adquisición de equipo de oficina, material de limpieza, equipo eléctrico y herramientas menores, refacciones de equipo de cómputo para las áreas administrativas, asi como refacciones de equipo de transporte, se realizó el pago de gas y de agua tratada.</t>
  </si>
  <si>
    <t>Se realizó el pago de Sueldos base al personal permanente, al personal a lista de raya base, Compensaciones adicionales y provisionales por servicios especiales, Aportaciones a instituciones de seguridad social, Cuotas para el fondo de ahorro, asi mismo la adquirió de artículos metálicos para la construcción, y Espectáculos culturales.</t>
  </si>
  <si>
    <t>Se reubicó la antena de comunicación del edificio principal de Mecoaya, al edificio nuevo, ya que se harán remodelaciones en la construcción. Se realizó cableado para conexión de computadoras, teléfonos e impresoras para las oficinas provisionales que se reubicaron en el estacionamiento del CINA.  Se realizó toda la instalación de red para la “Hormiguita” en el Parque Tezozomoc.  Se está trabajando en la planeación, así como rectificación de información de memorias técnicas de todos los nodos del edificio delegacional para el cambio de equipos de telecomunicaciones en el SITE principal como son switches y patch panel.  El área de Redes y Telecomunicaciones realizó la instalación de más de 1100mts de cableado estructurado, más de 120 conectores,  más  20 nodos nuevos, también se cambiaron  4 switches dañados y se hicieron casi 100 patchs cords.</t>
  </si>
  <si>
    <t xml:space="preserve">Se realizaron 36 mantenimientos preventivos y/o correctivos a equipos de cómputo, así como a 17 impresoras. Se configuraron 52 equipos de cómputo en red y a las impresoras. Se realizaron 34 instalaciones y/o actualizaciones de software, así como la actualización de antivirus en 15 equipos. Se dieron 25 asesorías para uso de software y/o hardware. Además de la preparación e instalación de más de 90 computadoras nuevas, de las cuales aún faltan 20 por asignar. </t>
  </si>
  <si>
    <t xml:space="preserve">Como seguimiento a la recuperación de la información, después del incidente de la intromisión a la red de finales del 2017, se realizó la migración del servidor del correo institucional con éxito.  Se cambiaron algunas direcciones IP para evitar inconsistencias de conectividad con algunos equipos de cómputo. </t>
  </si>
  <si>
    <t xml:space="preserve">También durante este primer trimestre se han presentado varios incidentes debido a afectaciones  por las remodelaciones en los edificios, por filtraciones de agua y otros por descargas eléctricas que han generado fuertes variaciones de voltaje, dañando equipos de telecomunicaciones severamente y por lo tanto afectando los procesos de trabajo de los usuarios.   Se requiere la instalación de UPS para la salvaguarda de dichos equipos y en otros casos las reparaciones de los edificios.  </t>
  </si>
  <si>
    <t>En el Sistema de Almacenes se hacen los cierres de enero, febrero y marzo; se modificó el proceso para la impresión de marbetes, generando 1378 y se modificaron los reportes, informes y cédulas inventaríales, retirando logotipos anteriores.   En el Sistema de Nóminas se generó un archivo de 737 registros de los empleados y otro archivo para dispersión de .01 centavo de los empleados pendientes  en recoger su tarjeta para pago electrónico. Se generó del sistema, un archivo en excel del personal prebasificado para el área de Nóminas y Pagos.  En el Sistema de Bienes Inventaríales se dio de alta una nueva clave CAMBS. Se modificó una pantalla para generación de reportes por áreas.  Se modificó el sistema de Subdirección de Administración y el de Informática  para iniciar con la captura de 2018, con folio 1.</t>
  </si>
  <si>
    <t xml:space="preserve">De los siete Cibercentros existentes, por ahora están activos cinco: CINA, Victoria de las Democracias, Pro-Hogar, Xochinahuac y Calpulli, en los cuales se han hecho visitas para dar mantenimiento correctivo a sus equipos de cómputo, dar de baja los que están obsoletos y revisar las necesidades urgentes. También se les hizo entrega de material de limpieza y de carteles con información de horarios y contactos para los usuarios. De estos fueron entregados los informes mensuales por concepto de autogenerados al área de Finanzas.  Los Cibercentros Pages Llergo y Montes de Oca se encuentran inactivos debido a reparaciones en sus edificios cede.  </t>
  </si>
  <si>
    <t>En el Sistema de Información Geográfica se elaboraron capas cartográficas de la delegación por unidades territoriales. También se brindó apoyo a las áreas delegacionales en cuanto a escaneo, diseños, impresiones, plotteo e impresión de mapas. Hasta el momento se han realizado 1227  impresiones,  146 plotteos, 26 ediciones y alrededor de 12 diseños para los eventos y trabajos realizados en toda la delegación.</t>
  </si>
  <si>
    <t>En el área de Consumibles se  entregó a las diferentes áreas delegacionales 57 tóner y/ tintas, 647 CD´s, 9 mouse</t>
  </si>
  <si>
    <t>Se brindó apoyo en la emisión e impresión de los vales de combustibles de cada mes.</t>
  </si>
  <si>
    <t>Se atendieron 3,650 puntos de luz en vialidades secundarias de la Delegación.</t>
  </si>
  <si>
    <t>Se trabajó con las empresa con la finalidad que cumplan con los tiempos marcados en programa de obras e iniciando los trabajos del contrato 30001058-lp-003-2018.</t>
  </si>
  <si>
    <t xml:space="preserve">Se realizó el cambio de la tubería de drenaje, pozos de visitas, descargas domiciliarias, cambio de brocales y coladeras de banqueta, así como el desazolve requerido en la calle central, colonia santa Catarina con un avance de 69ml.
Calle 12, Colonia Patrimonio Familiar, con un avance de 121.20 ml.
Calle zaachila, Colonia La Raza, con un 109.60ml.
Diversas calles, Colonia San Álvaro, con un avance de 3,822.10ml (desazolve).
Se ejecutó en el trimestre 0.5 km de rehabilitación de atarjeas en vialidades secundarias.
</t>
  </si>
  <si>
    <t>Sin variación con respecto a las metas programadas a las alcanzadas, Asimismo no presenta presupueto ejercido toda vez que las acciones se realizaron con el maximo aprovechamiento de los recursos humanos y financieros a cargo de esta Delegaciòn.</t>
  </si>
  <si>
    <t>Sin varicación entre la meta programada y alcanzada, se debe a que esta Actividad Intitucional está en función a la demanda de la población y que las acciones se realizaron con el maximo aprovechamiento de los recursos humanos y financieros a cargo de esta Delegaciòn.</t>
  </si>
  <si>
    <t>Sin variación con respecto de lo programado a lo alcanzado, se llevaron acabo las actividades necesarias para fomentar entre la población las actividades deportivas y recreativas, principalmente en la población juvenil con la finalidad de evitar el crecimiento de las adicciones nocivas y vandalimo en prejuicio a la sociedad.</t>
  </si>
  <si>
    <t>NO existe variación entre lo programado y lo alcanzado, respecto al mantenimiento a espacios deportivos.</t>
  </si>
  <si>
    <t>NO existe variación entre lo programado y lo alcanzado, respecto a los eventos culturales.</t>
  </si>
  <si>
    <t xml:space="preserve">La variación entre lo programado y lo alcanzado, se debe a que los contratos se encuentran en proceso de abjudicaciòn, derivado a las fechas de realizaciòn de los trabajos. </t>
  </si>
  <si>
    <t>NO existe variación entre lo programado y lo alcanzado.</t>
  </si>
  <si>
    <t>La variación que se observa entre la meta física programada y alcanzada, se origina al aprovechamiento óptimo de los recursos materiales y humanos, se superó la meta física progamada brindando atención a 906 niños y niñas y personal docente que asisten a los CENDIS a cargo de esta delegación.</t>
  </si>
  <si>
    <t>La varicación con respecto de lo programado a lo alcanzado se debe a que esta Actividad Intitucional está en función la demanda ciudadana, misma que fue mayor a la esperada, con los recursos humanos, económicos y materiales, fue posible atender a la demanda ciudadana en el primer trimestre.</t>
  </si>
  <si>
    <t>No existe variación entre lo programado y lo alcanzado, cumpliéndose con los objetivos en el primer trimestre.</t>
  </si>
  <si>
    <t>La varicación con respecto de lo programado y lo alcanzado es que esta Actividad Intitucional se debe a las necesidades de la población en este caso la demanda de esta actividada fue mayor a la esperada.</t>
  </si>
  <si>
    <t>La varicación con respecto de lo programado y lo alcanzado es que esta Actividad Intitucional se debe a las condiciones óptimas en que se encuentra el sistema secundario del drenaje, en beneficio de la población.</t>
  </si>
  <si>
    <t>La varicación con respecto de lo programado a lo alcanzado es que esta Actividad Intitucional se debe a el aprovechamiento de los recursos humanos y materiales para realizar trabajos de mantenimiento a parques y jardines logrando superar la meta a la esperada.</t>
  </si>
  <si>
    <t>La variación con respecto de lo programado a lo alcanzado es que esta Actividad Intitucional, con los recursos humanos y materiales existentes fue posible superar la meta física esperada para la poda de árboles.</t>
  </si>
  <si>
    <t xml:space="preserve">La variación que presenta respecto a la meta física programada y acanzada, se debe a que los señalamientos viales y peatonales se encuentra buenas condiciones, por lo que el número de trabajos de balizamiento fue menor a lo esperado. </t>
  </si>
  <si>
    <t>La variación entre la meta física programada y la alcanzada, se deriva a los trabajos de reparación de las fugas de agua potable en diferentes colonias de la demarcación, reportadas por la ciudadanía.</t>
  </si>
  <si>
    <t xml:space="preserve">La variación que se presenta respecto a la meta física programada y acanzada, se debe a las condiciones fìsicas en que se encuentran las luminarias, por lo que el número de trabajos fue menor a lo esperado. </t>
  </si>
  <si>
    <t>La variación entre la meta física programada y la alcanzada, se debe a que no se programo presupuesto para esta actividad, representa una actividad constante, es decir se brinda apoyo a las áreas administrativas y operativas de esta Delegación.</t>
  </si>
  <si>
    <t>Proporcionar atención legal a disminuir las brechas de desigualdad entre hombres y mujeres en equidad de género.</t>
  </si>
  <si>
    <t>Brindar atención a la mujer en materia de asesoramiento legal para incluirla en el ámbito social</t>
  </si>
  <si>
    <t>Canalizar a las mujeres víctimas de maltrato a las instancias gubernamentales correspondientes, sin distinción de clase social o condición física.</t>
  </si>
  <si>
    <t>Realizar las actividades necesarias para servir de enlace con las Institucional con las Instituciones del Sector Salud y las Delegaciones requeridas, con el fin de poner al alcance de la ciudadanía campañas de salud que se programen a nivel nacional o internacional.</t>
  </si>
  <si>
    <t>Brindar servicio de alimentación a bajo costo a la población de escasos recursos, dando prioridad a la población mayor de 65 años.</t>
  </si>
  <si>
    <t>Con la instalación de comedores comunitarios se pretende disminuir la desnutrición, principalmente entre los adultos mayores de 65 años de edad.</t>
  </si>
  <si>
    <t>No se realizaròn acciones en esta actividad, ya que no se programo presupuesto para este trimestre, los trabajos se realizaran en el segundo trimestre del presente ejercicio.</t>
  </si>
  <si>
    <t>Disminuir la desnutrición que prevalece principalmente entre la población de escasos recursos en equidad de género, dando mayor atención a los adultos mayores en pobreza extrema.</t>
  </si>
  <si>
    <t>Disminuir la marginación social de las personas adultas mayores a través de los apoyos económicos para mejorar su ingreso económico.</t>
  </si>
  <si>
    <t>Coadyuvar en el mejoramiento de calidad de vida del adulto mayor a través de los apoyos económicos que les permita cubrir sus necesidades básicas.</t>
  </si>
  <si>
    <t>Brindar apoyo económico a los adultos mayores en equidad de género para que tengan la posibilidad de cubrir sus necesidades básicas de sobrevivencia, principalmente a los que se encuentran condiciones de pobreza.</t>
  </si>
  <si>
    <t>Buscar la reintegración social de la juventud a través programas comunitarios para difundir las actividades sociales y culturales que realiza la Delegación Azcapotzalco.</t>
  </si>
  <si>
    <t>Contribuir en el desarrollo de la juventud a la reintegración social a través de actividades comunitarias que servirá de base para evitar el vandalismo y el posible consumo de sustancias enervantes.</t>
  </si>
  <si>
    <t>Contar con bibliotecas en condiciones óptimas donde la población estudiantil, docente y población en general que desee cultivar sus conocimientos cuente con los espacios dignos y seguros durante sus estancias en estos centros de estudio.</t>
  </si>
  <si>
    <t>Brindar a la población centros de estudio públicos para la investigación científica y especializada que le permita incrementar sus conocimientos espacios intelectuales, principalmente para la población de escasos recursos.</t>
  </si>
  <si>
    <t>Contar con las herramientas tercnológicas necesarias para el servicio adecuado a la población.</t>
  </si>
  <si>
    <t>Contar con  las herramientas informáticas para brindar mejor servicio a la ciudadanía.</t>
  </si>
  <si>
    <t>Con el uso de la tecnología informática la mujer trabajadora tendrá  mejores posibilidades de la incursión en equidad de género.</t>
  </si>
  <si>
    <t>Proporcionar asesoría legal a pequeños comerciantes y a la población en general que requiera de asesoría en materia legal.</t>
  </si>
  <si>
    <t>Orientar en materia legal a la población sin distinción de género o condición  física.</t>
  </si>
  <si>
    <t>Brindar atención a legal a la población que requiera de servicios legales en equidad de género.</t>
  </si>
  <si>
    <t xml:space="preserve">TOTAL
URG </t>
  </si>
  <si>
    <t>No Aplica</t>
  </si>
  <si>
    <t>Variaciones entre el Presupuesto Devengado y el Programado: La variación que se observa, deriva a que en el primer trimestre las áreas operativas no solicitaron trámite de pago por concepto de adquisición de Material eléctrico y electrónico, productos químicos, Fibras sintéticas, hules, plásticos y derivados.</t>
  </si>
  <si>
    <t>CAPÍTULO</t>
  </si>
  <si>
    <t>ECG-1 EVOLUCIÓN PRESUPUESTAL POR CAPÍTULO DE GASTO CON DÍGITO IDENTIFICADOR 1</t>
  </si>
  <si>
    <t>FONDO, CONVENIO, SUBSIDIO O PARTICIPACIÓN: 25MY75 RECURSOS DEFERALES-PROVISIONES SALARIALES Y ECONÓMICAS-PROYECTOS DE DESARROLLO REGIONAL IV-2017-LÍQUIDA DE REMANENTES DE PRINCIPAL.</t>
  </si>
  <si>
    <t>FONDO, CONVENIO, SUBSIDIO O PARTICIPACIÓN: 25P180 RECURSOS FEDERALES-APORTACIONES FEDERALES PARA ENTIDADES Y MUNICIPIOS-FONDO DE APORTACIONES PARA EL FORTALECIMIENTO DE LOS MUNICIPIOS Y LAS DEMARCACIONES TERRITORIALES DEL DISTRITO FEDERAL (FORTAMUN)-2018.</t>
  </si>
  <si>
    <t>FONDO, CONVENIO, SUBSIDIO O PARTICIPACIÓN: 25P280 RECURSOS FEDERALES-APORTACIONES FEDERALES PARA ENTIDADES FEDRATIVAS Y MUNICIPIOS-FONDO DE APORTACIONES PARA EL FORTALECIMIENTO DE LAS ENTIDADES FEDERATIVAS (FAFEF)-2018-ORIGINAL DE LA URG.</t>
  </si>
  <si>
    <t>FONDO, CONVENIO, SUBSIDIO O PARTICIPACIÓN:52P680 RECURSOS FEDERALES-APORTACIONES PARA LAS ENTIDADES FEDERATIVASY MUNICIPIOS-FONDO DE APORTACIONES PARA LA INFRAESTRUCTURA SOCIAL (FAIS)-2018-ORIGINAL DE LA URG.</t>
  </si>
  <si>
    <t>FONDO, CONVENIO, SUBSIDIO O PARTICIPACIÓN: 52P680 RECURSOS FEDERALES-APORTACIONES PARA LAS ENTIDADES FEDERATIVASY MUNICIPIOS-FONDO DE APORTACIONES PARA LA INFRAESTRUCTURA SOCIAL (FAIS)-2018-ORIGINAL DE LA URG.</t>
  </si>
  <si>
    <t>Dr. Pablo Moctezuma Barragán</t>
  </si>
  <si>
    <t>Jefe Delegacional</t>
  </si>
  <si>
    <t xml:space="preserve">Titular: </t>
  </si>
  <si>
    <t>Lic. Victor Manuel Motta Mercado</t>
  </si>
  <si>
    <t xml:space="preserve">Responsable: </t>
  </si>
  <si>
    <t>Director General de Administración</t>
  </si>
  <si>
    <t>02CD02 DELEGACIÓN AZCAPOTZALCO</t>
  </si>
  <si>
    <t>Ya que se encuentra en el total del presupuesto del ejercicio, no es posible cuantificar la meta por tipo de recurso.</t>
  </si>
  <si>
    <t>Trabajos de ampliación y rehabilitación en 1 (INM) en las Instalaciones del Campamento Mecoaya, consistentes en: 900 m² de superficie que se integran en: construcción del segundo nivel para oficinas, servicios, circulaciones y espacios adecuados, rehabilitación de áreas administrativas en el Primer Nivel y en la Planta Baja.</t>
  </si>
  <si>
    <t>Trabajos de pavimentación de 2,771.33 (M²) que consisten en: fresado y mejoramiento de base del área de rodamiento, re-nivelación de brocales y tendido de asfalto de 10 cm de espesor.</t>
  </si>
  <si>
    <t>Trabajos de pavimentación en 6,635.80 (M²) que consisten en: fresado, re-nivelación de brocales y tendido de asfalto de 10 cm de espesor.</t>
  </si>
  <si>
    <t>Se realizarón los pagos por servicios de energía eléctrica, telefonía tradicional, Seguros de responsabilidad patrimonial y fianzas, y servicios de vigilancia.</t>
  </si>
  <si>
    <t>Se realizo la compra de combustibles, lubricantes y aditivos.</t>
  </si>
  <si>
    <t>No se realizarón acciones en esta actividad, ya que no se programo presupuesto para este trimestre, los trabajos se realizaran en el segundo trimestre del presente ejercicio.</t>
  </si>
  <si>
    <t xml:space="preserve">Variaciones entre el Presupuesto Ejercido y el Devengado: No presenta variación. </t>
  </si>
  <si>
    <t xml:space="preserve">Variaciones entre el Presupuesto Devengado y el Programado: La variación que se observa, de deriva a que se encuentran en tramite de pago las facturas por servicios, principalmente por: por el Servicio de Saneamiento forestal en los parques Tezozomoc y Alameda Norte, por el Servicio de Mantenimiento y conservación de área de exposición de tecnologías ambientales y rehabilitación del área de convivencia de la Alameda Norte y la Rehabilitación del Parque de los Niños, por Servicios de diseño, arquitectura e ingeniería y por el Servicio de Mantenimiento Menor de Inmuebles.   </t>
  </si>
  <si>
    <t>Producir plantas de ornamento para brindar mantenimiento en áreas verdes, parques y jardines.</t>
  </si>
  <si>
    <t>Coadyuvar en la reducción de la pobreza, brindando apoyo económico a las madres jefas de familia.</t>
  </si>
  <si>
    <t>Brindar apoyo a la mujer víctima de violencia intrafamiliar, a través de asesoría, apoyo médico y psicológico</t>
  </si>
  <si>
    <t>La varicación entre la meta programada y alcanzada, se debe a que esta Actividad Intitucional está en función a la demanda de la población y que las acciones se realizaron con el máximo aprovechamiento de los recursos humanos y financieros a cargo de esta Delegación.</t>
  </si>
  <si>
    <t>La varicación entre la meta programada y alcanzada, se debe a que esta Actividad Intitucional está en función a la demanda de la población en materia de asesoría legal a personas. Asimismo no presenta presupueto ejercido toda vez que las acciones se realizaron con el máximo aprovechamiento de los recursos humanos y financieros a cargo de esta Delegación.</t>
  </si>
  <si>
    <t>Sin varicación entre la meta programada y alcanzada, se debe a que esta Actividad Intitucional está en función a la demanda de la población y que las acciones se realizaron con el máximo aprovechamiento de los recursos humanos y financieros a cargo de esta Delegación.</t>
  </si>
  <si>
    <t xml:space="preserve">NO existe variación entre lo programado y lo alcanzado, se debe a que los contratos se encuentran en proceso de abjudicaciòn, derivado a las fechas de realización de los trabajos. </t>
  </si>
  <si>
    <t xml:space="preserve">La variación entre lo programado y lo alcanzado, se debe a que los contratos se encuentran en proceso de abjudicación, derivado a las fechas de realización de los trabajos. </t>
  </si>
  <si>
    <t xml:space="preserve">NO existe variación entre lo programado y lo alcanzado, se debe a que los contratos se encuentran en proceso de abjudicación, derivado a las fechas de realización de los trabajos. </t>
  </si>
  <si>
    <t>Sin variación con respecto a las metas programadas a las alcanzadas, Asi mismo no presenta presupueto ejercido toda vez que las acciones se realizaron con el máximo aprovechamiento de los recursos humanos y financieros a cargo de esta Delegación.</t>
  </si>
  <si>
    <t>La varicación con respecto de lo programado a lo alcanzado es que esta Actividad Intitucional se debe a las necesidades de la población en este caso la demanda de esta actividada fue menor a la esperada, en material de prevención del délito.</t>
  </si>
  <si>
    <t>La varicación entre la meta programada y alcanzada, se debe a que esta Actividad Intitucional está en función a la situaciòn en que se encuentran los viveros de la Delegación  y que las acciones se realizaron con el máximo aprovechamiento de los recursos humanos y financieros a cargo de esta Delegación.</t>
  </si>
  <si>
    <t xml:space="preserve">La variación entre lo programado y lo alcanzado, se debe a que los contratos se encuentran en proceso de abjudicación, derivado a las fechas de realizaciòn de los trabajos. </t>
  </si>
  <si>
    <t>La varicación entre la meta programada y alcanzada, se debe a que esta Actividad Intitucional está en función a la situación en que se encuentran las vialidades peatonales de la Delegación y que las acciones se realizaron con el máximo aprovechamiento de los recursos humanos y financieros a cargo de esta Delegación.</t>
  </si>
  <si>
    <t>La varicación entre la meta programada y alcanzada, se debe que las acciones se realizaron con el máximo aprovechamiento de los recursos humanos y financieros a cargo de esta Delegación.</t>
  </si>
  <si>
    <t>La variación que se observa entre la meta física programada y alcanzada, se deriva al maximo aprovechamiento de los recursos humanos y materiales para los trabajos de señalamiento en vialidades peatonales y vehiculares a cargo de esta Delegación.</t>
  </si>
  <si>
    <t>La variación que se presenta respecto a la meta física programada y acanzada, se debe a las condiciones físicas en que se encuentran los panteones públicos, por lo que el número de trabajos fue menor a lo esperado, asì mismo se realizaron con el máximo aprovechamiento de los recursos humanos y financieros a cargo de esta Delegación.</t>
  </si>
  <si>
    <t>Variaciones entre el Presupuesto Devengado y el Programado: Se deriva a los salarios para el personal de nomina de lista de raya base y a las faltas del personal en el trimestre.</t>
  </si>
  <si>
    <t>Variaciones entre el Presupuesto Devengado y el Programado: Se deriva a que el presupuesto asignado de origen, corresponde a ingresos de aplicación automática, mismos que se irán ejecutando de acuerdo a la captación de los recursos.</t>
  </si>
  <si>
    <t>Variaciones entre el Presupuesto Devengado y el Programado: Se deriva a que los contratos por adquisiciones de mobiliario y equipo educacional y recreativo, se encuentran en proceso de adjudicación.</t>
  </si>
  <si>
    <t>Variaciones entre el Presupuesto Devengado y el Programado: Se deriva a que los contratos de obra pública, se encuentran en proceso de adjudicación.</t>
  </si>
  <si>
    <t>ACCIONES REALIZADAS CON RECURSOS DE ORIGEN FEDERAL: (4)</t>
  </si>
  <si>
    <t>O02D28018 O02D28011</t>
  </si>
  <si>
    <t>O02D28020 O02D28013</t>
  </si>
  <si>
    <t>ESPACIO  PÚBLICO</t>
  </si>
  <si>
    <t>FONDO, CONVENIO, SUBSIDIO O PARTICIPACIÓN: 15O280, 15O380, 15O480, 15O580, 15O680 RECURSOS FEDERALES-PARTICIPACIONES A ENTIDADES FEDERATIVAS Y MUNICIPIOS-FONDO GENERAL DE PARTICIPACIONES-2018-ORIGINAL DE LA URG.</t>
  </si>
  <si>
    <t>En el Capitulo 6000 en Edificación no habitacional y División de terrenos y construcción de obras de urbanización y Construcción de vías de comunicación.</t>
  </si>
  <si>
    <t xml:space="preserve">En el Capitulo 5000 "Bienes Muebles, Inmuebles e Intangibles en: Equipo de cómputo y de tecnologías de la información. Vehículos y equipo terrestre destinados a servicios públicos y la operación de programas públicos. Aparatos deportivos. </t>
  </si>
  <si>
    <t>En el Capitulo 4000 en Premios y otras ayudas sociales a personas.</t>
  </si>
  <si>
    <t xml:space="preserve">En el Capitulo 3000 "Servicios Generales" en: Contratación e instalación de energía eléctrica, Servicio de energía eléctrica, Gas, Agua potable, Agua tratada, Telefonía tradicional, Servicios de telecomunicaciones y satélites, Servicios de acceso de Internet, redes y procesamiento de información, Servicios integrales y otros servicios, Otros arrendamientos, Servicios de consultoría administrativa, procesos, técnica y en tecnologías de la información, Servicios de apoyo administrativo y fotocopiado, Servicios de impresión, Servicios financieros y bancarios, Reparación, mantenimiento y conservación de equipo de transporte para la ejecución de programas de seguridad pública y atención de desastres naturales, Reparación, mantenimiento y conservación de equipo de transporte destinados a servidores públicos y servicios administrativos, Instalación, reparación y mantenimiento de maquinaria, otros equipos y herramienta, Servicios de limpieza y manejo de desechos, Servicios de jardinería y fumigación, Servicios de revelado de fotografías, Pasajes terrestres al interior del Distrito Federal, Espectáculos culturales, Servicios funerarios y de cementerio a los familiares de los civiles y pensionistas directos, Impuestos y derechos, Otros gastos por responsabilidades, Impuesto sobre nóminas, Otros impuestos derivados de una relación laboral.
</t>
  </si>
  <si>
    <t>En el capitulo 2000 "Materiales y Suministros" en: Materiales, útiles y equipos menores de oficina, Materiales y útiles de impresión y reproducción, Materiales, útiles y equipos menores de tecnologías de la información y comunicaciones, Material impreso e información digital, Material de limpieza, Material y útil de enseñanza, Productos alimenticios y bebidas para personas, Productos alimenticios para animales, Utensilios para el servicio de alimentación, Productos alimenticios, agropecuarios y forestales adquiridos como materia prima, Insumos textiles adquiridos como materia prima, Productos de papel, cartón e impresos adquiridos como materia prima, Combustibles, lubricantes, aditivos, Productos químicos, farmacéuticos y de laboratorio adquiridos como materia prima, Productos metálicos y a base de minerales no metálicos adquiridos como materia prima, Productos de cuero, piel, plástico y hule adquiridos como materia prima, Mercancías adquiridas para su comercialización, Otros productos adquiridos como materia prima, Mezcla asfáltica, Otros productos minerales no metálicos, Cemento y productos de concreto, Cal, yeso y productos de yeso, Madera y productos de madera, Vidrio y productos de vidrio, Material eléctrico y electrónico, Artículos metálicos para la construcción, Materiales complementarios, Otros materiales y artículos de construcción y reparación, Productos químicos básicos, Fertilizantes, pesticidas y otros agroquímicos, Medicinas y productos farmacéuticos, Materiales, accesorios y suministros médicos, Fibras sintéticas, hules, plásticos y derivados, Otros productos químicos, Combustibles, lubricantes y aditivos, Carbón y sus derivados, Vestuario y uniformes, Prendas de seguridad y protección personal, Artículos deportivos, Productos textiles, Blancos y otros productos textiles, excepto prendas de vestir, Materiales de seguridad pública, Herramientas menores, Refacciones y accesorios menores de edificios, Refacciones y accesorios menores de mobiliario y equipo de administración, educacional y recreativo, Refacciones y accesorios menores de equipo de cómputo y tecnologías de la información, Refacciones y accesorios menores de equipo e instrumental médico y de laboratorio, Refacciones y accesorios menores de equipo de transporte, Refacciones y accesorios menores de maquinaria y otros equipos, Refacciones y accesorios menores otros bienes muebles.</t>
  </si>
  <si>
    <t>El gasto se ejercio en capitulo 1000  "Servicios Personales" en : Sueldos base al personal permanente, Sueldos al personal a lista de raya base, Sueldos base al personal eventual, Retribuciones por servicios de carácter social, Prima quinquenal por años de servicios efectivos prestados, Prima de vacaciones, Prima dominical, Gratificación de fin de año, Horas extraordinarias, Guardias, Compensaciones, Compensaciones por servicios eventuales, Compensaciones adicionales y provisionales por servicios especiales, Aportaciones a instituciones de seguridad social, Aportaciones a fondos de vivienda, Aportaciones al sistema para el retiro o a la administradora de fondos para el retiro y ahorro solidario, Primas por seguro de vida del personal civil, Primas por seguro de retiro del personal al servicio de las unidades responsables del gasto del Distrito Federal. Cuotas para el fondo de ahorro y fondo de trabajo, Vales, Apoyo económico por defunción de familiares directos, Estancias de Desarrollo Infantil, Asignaciones para requerimiento de cargos de servidores públicos de nivel técnico operativo, de confianza y personal de la rama médica, Asignaciones para prestaciones a personal sindicalizado y no sindicalizado, Otras prestaciones contractuales, Asignaciones conmemorativas, Asignaciones para pago de antigüedad, Apoyos colectivos, Apoyos a la capacitación de los servidores públicos, Asignaciones para requerimiento de cargos de servidores públicos superiores y de mandos medios así como de líderes coordinadores y enlaces, Becas de licenciatura,  Otras prestaciones sociales y económicas, Estímulos por productividad, eficiencia y calidad en el desempeño, Premio de antigüedad y Premio de asistencia.</t>
  </si>
  <si>
    <t>FONDO, CONVENIO, SUBSIDIO O PARTICIPACIÓN: 15O280,15O380, 15O480, 15O580, 15O680 RECURSOS FEDERALES-PARTICIPACIONES A ENTIDADES FEDERATIVAS Y MUNICIPIOS-FONDO GENERAL DE PARTICIPACIONES-2018-ORIGINAL DE LA URG.</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</si>
</sst>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 numFmtId="170" formatCode="\(0\)"/>
    <numFmt numFmtId="171" formatCode="0_ ;\-0\ "/>
    <numFmt numFmtId="172" formatCode="0;[Red]0"/>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8"/>
      <color theme="1"/>
      <name val="Gotham Rounded Book"/>
      <family val="3"/>
    </font>
    <font>
      <sz val="5"/>
      <name val="Gotham Rounded Book"/>
      <family val="3"/>
    </font>
    <font>
      <sz val="8"/>
      <color theme="1"/>
      <name val="Gotham Rounded Book"/>
      <family val="3"/>
    </font>
    <font>
      <b/>
      <sz val="8"/>
      <name val="Arial"/>
      <family val="2"/>
    </font>
    <font>
      <sz val="8"/>
      <name val="Arial"/>
      <family val="2"/>
    </font>
    <font>
      <b/>
      <sz val="11"/>
      <color theme="1"/>
      <name val="Gotham Rounded Book"/>
      <family val="3"/>
    </font>
    <font>
      <sz val="11"/>
      <color theme="1"/>
      <name val="Gotham Rounded Book"/>
      <family val="3"/>
    </font>
    <font>
      <b/>
      <sz val="10"/>
      <color rgb="FF000000"/>
      <name val="Gotham Rounded Book"/>
      <family val="3"/>
    </font>
    <font>
      <sz val="8"/>
      <color rgb="FF000000"/>
      <name val="Gotham Rounded Book"/>
      <family val="3"/>
    </font>
    <font>
      <b/>
      <sz val="12"/>
      <color theme="1"/>
      <name val="Gotham Rounded Book"/>
      <family val="3"/>
    </font>
    <font>
      <sz val="10"/>
      <name val="Calibri"/>
      <family val="2"/>
      <scheme val="minor"/>
    </font>
    <font>
      <sz val="9"/>
      <name val="Gotham Rounded Book"/>
    </font>
    <font>
      <b/>
      <sz val="9"/>
      <name val="Gotham Rounded Book"/>
    </font>
    <font>
      <sz val="8"/>
      <name val="Gotham Rounded Book"/>
    </font>
    <font>
      <sz val="10"/>
      <name val="Gotham Rounded Book"/>
    </font>
    <font>
      <b/>
      <sz val="8"/>
      <name val="Gotham Rounded Book"/>
    </font>
    <font>
      <i/>
      <sz val="9"/>
      <name val="Gotham Rounded Book"/>
    </font>
    <font>
      <b/>
      <sz val="10"/>
      <name val="Gotham Rounded Book"/>
    </font>
    <font>
      <sz val="8"/>
      <color theme="1"/>
      <name val="Gotham Rounded Book"/>
    </font>
    <font>
      <b/>
      <sz val="9"/>
      <color indexed="81"/>
      <name val="Tahoma"/>
      <charset val="1"/>
    </font>
    <font>
      <sz val="9"/>
      <color indexed="81"/>
      <name val="Tahoma"/>
      <charset val="1"/>
    </font>
  </fonts>
  <fills count="37">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23">
    <xf numFmtId="0" fontId="0" fillId="0" borderId="0"/>
    <xf numFmtId="43" fontId="6"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26" fillId="0" borderId="0" applyFont="0" applyFill="0" applyBorder="0" applyAlignment="0" applyProtection="0"/>
    <xf numFmtId="0" fontId="8" fillId="0" borderId="0"/>
    <xf numFmtId="0" fontId="7" fillId="0" borderId="0"/>
    <xf numFmtId="0" fontId="7" fillId="0" borderId="0"/>
    <xf numFmtId="0" fontId="26" fillId="0" borderId="0"/>
    <xf numFmtId="0" fontId="7" fillId="0" borderId="0"/>
    <xf numFmtId="0" fontId="26" fillId="0" borderId="0"/>
    <xf numFmtId="0" fontId="6"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42" fillId="13" borderId="0" applyNumberFormat="0" applyBorder="0" applyAlignment="0" applyProtection="0"/>
    <xf numFmtId="0" fontId="42" fillId="17" borderId="0" applyNumberFormat="0" applyBorder="0" applyAlignment="0" applyProtection="0"/>
    <xf numFmtId="0" fontId="42" fillId="21" borderId="0" applyNumberFormat="0" applyBorder="0" applyAlignment="0" applyProtection="0"/>
    <xf numFmtId="0" fontId="42" fillId="25" borderId="0" applyNumberFormat="0" applyBorder="0" applyAlignment="0" applyProtection="0"/>
    <xf numFmtId="0" fontId="42" fillId="29" borderId="0" applyNumberFormat="0" applyBorder="0" applyAlignment="0" applyProtection="0"/>
    <xf numFmtId="0" fontId="42" fillId="33" borderId="0" applyNumberFormat="0" applyBorder="0" applyAlignment="0" applyProtection="0"/>
    <xf numFmtId="0" fontId="31" fillId="3" borderId="0" applyNumberFormat="0" applyBorder="0" applyAlignment="0" applyProtection="0"/>
    <xf numFmtId="0" fontId="36" fillId="7" borderId="19" applyNumberFormat="0" applyAlignment="0" applyProtection="0"/>
    <xf numFmtId="0" fontId="38" fillId="8" borderId="22" applyNumberFormat="0" applyAlignment="0" applyProtection="0"/>
    <xf numFmtId="0" fontId="37" fillId="0" borderId="21" applyNumberFormat="0" applyFill="0" applyAlignment="0" applyProtection="0"/>
    <xf numFmtId="0" fontId="30" fillId="0" borderId="0" applyNumberFormat="0" applyFill="0" applyBorder="0" applyAlignment="0" applyProtection="0"/>
    <xf numFmtId="0" fontId="42" fillId="10" borderId="0" applyNumberFormat="0" applyBorder="0" applyAlignment="0" applyProtection="0"/>
    <xf numFmtId="0" fontId="42" fillId="14" borderId="0" applyNumberFormat="0" applyBorder="0" applyAlignment="0" applyProtection="0"/>
    <xf numFmtId="0" fontId="42" fillId="18" borderId="0" applyNumberFormat="0" applyBorder="0" applyAlignment="0" applyProtection="0"/>
    <xf numFmtId="0" fontId="42" fillId="22" borderId="0" applyNumberFormat="0" applyBorder="0" applyAlignment="0" applyProtection="0"/>
    <xf numFmtId="0" fontId="42" fillId="26" borderId="0" applyNumberFormat="0" applyBorder="0" applyAlignment="0" applyProtection="0"/>
    <xf numFmtId="0" fontId="42" fillId="30" borderId="0" applyNumberFormat="0" applyBorder="0" applyAlignment="0" applyProtection="0"/>
    <xf numFmtId="0" fontId="34" fillId="6" borderId="19" applyNumberFormat="0" applyAlignment="0" applyProtection="0"/>
    <xf numFmtId="166" fontId="43" fillId="0" borderId="0" applyFont="0" applyFill="0" applyBorder="0" applyAlignment="0" applyProtection="0"/>
    <xf numFmtId="0" fontId="10" fillId="0" borderId="0"/>
    <xf numFmtId="0" fontId="32" fillId="4"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44" fillId="0" borderId="0" applyFont="0" applyFill="0" applyBorder="0" applyAlignment="0" applyProtection="0"/>
    <xf numFmtId="0" fontId="33" fillId="5"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4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44" fillId="0" borderId="0"/>
    <xf numFmtId="0" fontId="7" fillId="0" borderId="0"/>
    <xf numFmtId="0" fontId="46" fillId="0" borderId="0"/>
    <xf numFmtId="0" fontId="5" fillId="9" borderId="23" applyNumberFormat="0" applyFont="0" applyAlignment="0" applyProtection="0"/>
    <xf numFmtId="0" fontId="10" fillId="34" borderId="23" applyNumberFormat="0" applyFont="0" applyAlignment="0" applyProtection="0"/>
    <xf numFmtId="0" fontId="35" fillId="7" borderId="20"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28" fillId="0" borderId="16" applyNumberFormat="0" applyFill="0" applyAlignment="0" applyProtection="0"/>
    <xf numFmtId="0" fontId="29" fillId="0" borderId="17" applyNumberFormat="0" applyFill="0" applyAlignment="0" applyProtection="0"/>
    <xf numFmtId="0" fontId="30" fillId="0" borderId="18" applyNumberFormat="0" applyFill="0" applyAlignment="0" applyProtection="0"/>
    <xf numFmtId="0" fontId="27" fillId="0" borderId="0" applyNumberFormat="0" applyFill="0" applyBorder="0" applyAlignment="0" applyProtection="0"/>
    <xf numFmtId="0" fontId="41" fillId="0" borderId="24" applyNumberFormat="0" applyFill="0" applyAlignment="0" applyProtection="0"/>
    <xf numFmtId="0" fontId="4" fillId="0" borderId="0"/>
    <xf numFmtId="0" fontId="6" fillId="0" borderId="0"/>
    <xf numFmtId="0" fontId="43"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43" fontId="6" fillId="0" borderId="0" applyFont="0" applyFill="0" applyBorder="0" applyAlignment="0" applyProtection="0"/>
    <xf numFmtId="0" fontId="6"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851">
    <xf numFmtId="0" fontId="0" fillId="0" borderId="0" xfId="0"/>
    <xf numFmtId="0" fontId="11" fillId="0" borderId="0" xfId="0" applyFont="1"/>
    <xf numFmtId="0" fontId="17" fillId="0" borderId="0" xfId="0" applyFont="1" applyAlignment="1">
      <alignment horizontal="justify"/>
    </xf>
    <xf numFmtId="0" fontId="17" fillId="0" borderId="0" xfId="0" applyFont="1"/>
    <xf numFmtId="0" fontId="16" fillId="0" borderId="1" xfId="0" applyFont="1" applyBorder="1" applyAlignment="1">
      <alignment horizontal="center" vertical="top"/>
    </xf>
    <xf numFmtId="0" fontId="16" fillId="0" borderId="3" xfId="0" applyFont="1" applyBorder="1" applyAlignment="1">
      <alignment horizontal="center" vertical="top"/>
    </xf>
    <xf numFmtId="0" fontId="16" fillId="0" borderId="4" xfId="0" applyFont="1" applyBorder="1" applyAlignment="1">
      <alignment horizontal="center" vertical="center" wrapText="1"/>
    </xf>
    <xf numFmtId="0" fontId="14" fillId="0" borderId="0" xfId="0" applyFont="1" applyAlignment="1">
      <alignment horizontal="left" vertical="top"/>
    </xf>
    <xf numFmtId="0" fontId="14" fillId="0" borderId="0" xfId="0" applyFont="1" applyAlignment="1">
      <alignment horizontal="center" vertical="top"/>
    </xf>
    <xf numFmtId="0" fontId="15" fillId="0" borderId="0" xfId="0" applyFont="1" applyAlignment="1">
      <alignment vertical="top"/>
    </xf>
    <xf numFmtId="0" fontId="15" fillId="0" borderId="0" xfId="0" applyFont="1" applyAlignment="1">
      <alignment horizontal="center" vertical="top"/>
    </xf>
    <xf numFmtId="0" fontId="13" fillId="0" borderId="0" xfId="0" applyFont="1"/>
    <xf numFmtId="0" fontId="16" fillId="0" borderId="1" xfId="0" quotePrefix="1" applyFont="1" applyBorder="1" applyAlignment="1">
      <alignment horizontal="center"/>
    </xf>
    <xf numFmtId="0" fontId="16" fillId="0" borderId="0" xfId="0" applyFont="1"/>
    <xf numFmtId="0" fontId="11" fillId="0" borderId="0" xfId="12" applyFont="1" applyAlignment="1">
      <alignment wrapText="1"/>
    </xf>
    <xf numFmtId="0" fontId="11" fillId="0" borderId="0" xfId="12" applyFont="1"/>
    <xf numFmtId="0" fontId="11" fillId="0" borderId="0" xfId="13" applyFont="1" applyAlignment="1">
      <alignment wrapText="1"/>
    </xf>
    <xf numFmtId="0" fontId="11" fillId="0" borderId="0" xfId="13" applyFont="1"/>
    <xf numFmtId="0" fontId="14" fillId="0" borderId="0" xfId="12" applyFont="1" applyAlignment="1">
      <alignment horizontal="center" vertical="center" wrapText="1"/>
    </xf>
    <xf numFmtId="0" fontId="18" fillId="0" borderId="0" xfId="0" applyFont="1"/>
    <xf numFmtId="0" fontId="14" fillId="0" borderId="0" xfId="0" applyFont="1" applyAlignment="1">
      <alignment horizontal="right" vertical="top"/>
    </xf>
    <xf numFmtId="0" fontId="15" fillId="0" borderId="0" xfId="0" applyFont="1" applyAlignment="1">
      <alignment horizontal="right" vertical="top"/>
    </xf>
    <xf numFmtId="0" fontId="11" fillId="0" borderId="0" xfId="8" applyFont="1"/>
    <xf numFmtId="0" fontId="16" fillId="0" borderId="0" xfId="8" applyFont="1"/>
    <xf numFmtId="0" fontId="15" fillId="0" borderId="0" xfId="8" applyFont="1" applyAlignment="1">
      <alignment horizontal="left" vertical="top"/>
    </xf>
    <xf numFmtId="0" fontId="14" fillId="0" borderId="0" xfId="8" applyFont="1" applyAlignment="1">
      <alignment horizontal="left" vertical="top"/>
    </xf>
    <xf numFmtId="0" fontId="14" fillId="0" borderId="0" xfId="8" applyFont="1" applyAlignment="1">
      <alignment horizontal="center" vertical="top"/>
    </xf>
    <xf numFmtId="0" fontId="15" fillId="0" borderId="0" xfId="8" applyFont="1" applyAlignment="1">
      <alignment horizontal="left" vertical="top" indent="9"/>
    </xf>
    <xf numFmtId="0" fontId="15" fillId="0" borderId="0" xfId="8" applyFont="1" applyAlignment="1">
      <alignment horizontal="center" vertical="top"/>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 xfId="0" quotePrefix="1" applyFont="1" applyBorder="1" applyAlignment="1">
      <alignment horizontal="center" vertical="center"/>
    </xf>
    <xf numFmtId="0" fontId="16" fillId="0" borderId="5" xfId="0" applyFont="1" applyBorder="1" applyAlignment="1">
      <alignment horizontal="center" vertical="center" wrapText="1"/>
    </xf>
    <xf numFmtId="0" fontId="18" fillId="0" borderId="0" xfId="0" applyFont="1" applyAlignment="1">
      <alignment vertical="center"/>
    </xf>
    <xf numFmtId="0" fontId="16" fillId="0" borderId="1" xfId="0" applyFont="1" applyBorder="1" applyAlignment="1">
      <alignment horizontal="justify" vertical="center"/>
    </xf>
    <xf numFmtId="0" fontId="18" fillId="0" borderId="1" xfId="0" applyFont="1" applyBorder="1" applyAlignment="1">
      <alignment horizontal="justify" vertical="center"/>
    </xf>
    <xf numFmtId="2" fontId="18" fillId="0" borderId="1" xfId="0" applyNumberFormat="1" applyFont="1" applyBorder="1" applyAlignment="1">
      <alignment horizontal="justify" vertical="center"/>
    </xf>
    <xf numFmtId="0" fontId="18" fillId="0" borderId="10" xfId="0" applyFont="1" applyBorder="1" applyAlignment="1">
      <alignment horizontal="justify" vertical="center" wrapText="1"/>
    </xf>
    <xf numFmtId="0" fontId="16" fillId="0" borderId="2" xfId="0" applyFont="1" applyBorder="1" applyAlignment="1">
      <alignment horizontal="justify" vertical="center"/>
    </xf>
    <xf numFmtId="0" fontId="18" fillId="0" borderId="2" xfId="0" applyFont="1" applyBorder="1" applyAlignment="1">
      <alignment horizontal="justify" vertical="center"/>
    </xf>
    <xf numFmtId="0" fontId="18" fillId="0" borderId="9" xfId="0" applyFont="1" applyBorder="1" applyAlignment="1">
      <alignment horizontal="justify" vertical="center"/>
    </xf>
    <xf numFmtId="0" fontId="16" fillId="0" borderId="3" xfId="0" applyFont="1" applyBorder="1" applyAlignment="1">
      <alignment horizontal="justify" vertical="center"/>
    </xf>
    <xf numFmtId="0" fontId="18" fillId="0" borderId="3" xfId="0" applyFont="1" applyBorder="1" applyAlignment="1">
      <alignment horizontal="justify" vertical="center"/>
    </xf>
    <xf numFmtId="0" fontId="18" fillId="0" borderId="11" xfId="0" applyFont="1" applyBorder="1" applyAlignment="1">
      <alignment horizontal="justify" vertical="center"/>
    </xf>
    <xf numFmtId="0" fontId="16" fillId="0" borderId="12" xfId="0" applyFont="1" applyBorder="1" applyAlignment="1">
      <alignment horizontal="justify" vertical="center" wrapText="1"/>
    </xf>
    <xf numFmtId="0" fontId="18" fillId="0" borderId="4" xfId="0" applyFont="1" applyBorder="1" applyAlignment="1">
      <alignment horizontal="justify" vertical="center"/>
    </xf>
    <xf numFmtId="0" fontId="18" fillId="0" borderId="12" xfId="0" applyFont="1" applyBorder="1" applyAlignment="1">
      <alignment horizontal="justify" vertical="center"/>
    </xf>
    <xf numFmtId="0" fontId="16" fillId="0" borderId="3" xfId="0" applyFont="1" applyBorder="1" applyAlignment="1">
      <alignment horizontal="center" vertical="center"/>
    </xf>
    <xf numFmtId="0" fontId="16" fillId="0" borderId="0" xfId="0" applyFont="1" applyBorder="1" applyAlignment="1">
      <alignment horizontal="center" vertical="center"/>
    </xf>
    <xf numFmtId="0" fontId="18" fillId="0" borderId="0" xfId="0" applyFont="1" applyBorder="1" applyAlignment="1">
      <alignment horizontal="justify" vertical="center" wrapText="1"/>
    </xf>
    <xf numFmtId="0" fontId="18" fillId="0" borderId="13" xfId="0" applyFont="1" applyBorder="1" applyAlignment="1">
      <alignment horizontal="justify" vertical="center"/>
    </xf>
    <xf numFmtId="0" fontId="18" fillId="0" borderId="6" xfId="0" applyFont="1" applyBorder="1" applyAlignment="1">
      <alignment horizontal="justify" vertical="center"/>
    </xf>
    <xf numFmtId="0" fontId="18" fillId="0" borderId="0" xfId="0" applyFont="1" applyBorder="1" applyAlignment="1">
      <alignment horizontal="justify" vertical="center"/>
    </xf>
    <xf numFmtId="0" fontId="18" fillId="0" borderId="7" xfId="0" applyFont="1" applyBorder="1" applyAlignment="1">
      <alignment horizontal="justify" vertical="center"/>
    </xf>
    <xf numFmtId="0" fontId="16" fillId="0" borderId="0" xfId="0" quotePrefix="1" applyFont="1" applyBorder="1" applyAlignment="1">
      <alignment horizontal="center" vertical="center"/>
    </xf>
    <xf numFmtId="0" fontId="18" fillId="0" borderId="0" xfId="0" applyFont="1" applyAlignment="1">
      <alignment horizontal="justify" vertical="center"/>
    </xf>
    <xf numFmtId="0" fontId="22" fillId="0" borderId="0" xfId="8" applyFont="1" applyFill="1" applyAlignment="1">
      <alignment horizontal="left" vertical="top"/>
    </xf>
    <xf numFmtId="0" fontId="11" fillId="0" borderId="0" xfId="0" applyFont="1" applyBorder="1"/>
    <xf numFmtId="0" fontId="14" fillId="0" borderId="0" xfId="0" applyFont="1" applyBorder="1" applyAlignment="1">
      <alignment vertical="center"/>
    </xf>
    <xf numFmtId="0" fontId="16" fillId="0" borderId="10" xfId="0" quotePrefix="1" applyFont="1" applyBorder="1" applyAlignment="1">
      <alignment horizontal="justify" vertical="center"/>
    </xf>
    <xf numFmtId="0" fontId="12" fillId="0" borderId="0" xfId="0" applyFont="1" applyAlignment="1">
      <alignment vertical="center"/>
    </xf>
    <xf numFmtId="0" fontId="16" fillId="0" borderId="2" xfId="8" applyFont="1" applyBorder="1" applyAlignment="1">
      <alignment horizontal="center" vertical="center"/>
    </xf>
    <xf numFmtId="0" fontId="16" fillId="0" borderId="1" xfId="8" applyFont="1" applyBorder="1" applyAlignment="1">
      <alignment horizontal="center" vertical="center"/>
    </xf>
    <xf numFmtId="0" fontId="16" fillId="0" borderId="1" xfId="8" quotePrefix="1" applyFont="1" applyBorder="1" applyAlignment="1">
      <alignment horizontal="center" vertical="center"/>
    </xf>
    <xf numFmtId="0" fontId="18" fillId="0" borderId="0" xfId="8" applyFont="1" applyAlignment="1">
      <alignment vertical="center"/>
    </xf>
    <xf numFmtId="0" fontId="18" fillId="0" borderId="1" xfId="8" applyFont="1" applyBorder="1" applyAlignment="1">
      <alignment vertical="center"/>
    </xf>
    <xf numFmtId="165" fontId="18" fillId="0" borderId="1" xfId="2" applyNumberFormat="1" applyFont="1" applyBorder="1" applyAlignment="1">
      <alignment vertical="center"/>
    </xf>
    <xf numFmtId="43" fontId="18" fillId="0" borderId="1" xfId="2" applyFont="1" applyBorder="1" applyAlignment="1">
      <alignment vertical="center"/>
    </xf>
    <xf numFmtId="164" fontId="18" fillId="0" borderId="1" xfId="2" applyNumberFormat="1" applyFont="1" applyBorder="1" applyAlignment="1">
      <alignment vertical="center"/>
    </xf>
    <xf numFmtId="0" fontId="18" fillId="0" borderId="3" xfId="8" applyFont="1" applyBorder="1" applyAlignment="1">
      <alignment vertical="center"/>
    </xf>
    <xf numFmtId="165" fontId="18" fillId="0" borderId="3" xfId="2" applyNumberFormat="1" applyFont="1" applyBorder="1" applyAlignment="1">
      <alignment vertical="center"/>
    </xf>
    <xf numFmtId="43" fontId="18" fillId="0" borderId="3" xfId="2" applyFont="1" applyBorder="1" applyAlignment="1">
      <alignment vertical="center"/>
    </xf>
    <xf numFmtId="164" fontId="18" fillId="0" borderId="3" xfId="2" applyNumberFormat="1" applyFont="1" applyBorder="1" applyAlignment="1">
      <alignment vertical="center"/>
    </xf>
    <xf numFmtId="0" fontId="16" fillId="0" borderId="8" xfId="0" applyFont="1" applyBorder="1" applyAlignment="1">
      <alignment horizontal="justify" vertical="center"/>
    </xf>
    <xf numFmtId="0" fontId="23" fillId="0" borderId="0" xfId="0" applyFont="1" applyAlignment="1">
      <alignment vertical="center"/>
    </xf>
    <xf numFmtId="0" fontId="24" fillId="0" borderId="6" xfId="0" applyFont="1" applyBorder="1"/>
    <xf numFmtId="0" fontId="12" fillId="0" borderId="0" xfId="0" applyFont="1" applyAlignment="1">
      <alignment horizontal="left" vertical="center"/>
    </xf>
    <xf numFmtId="0" fontId="24" fillId="0" borderId="0" xfId="0" applyFont="1" applyBorder="1"/>
    <xf numFmtId="0" fontId="24" fillId="0" borderId="0" xfId="0" applyFont="1"/>
    <xf numFmtId="0" fontId="12" fillId="0" borderId="0" xfId="0" applyFont="1" applyBorder="1" applyAlignment="1">
      <alignment vertical="center"/>
    </xf>
    <xf numFmtId="0" fontId="12" fillId="0" borderId="13" xfId="0" applyFont="1" applyBorder="1" applyAlignment="1">
      <alignment vertical="center"/>
    </xf>
    <xf numFmtId="0" fontId="11" fillId="0" borderId="0" xfId="8" applyFont="1" applyBorder="1"/>
    <xf numFmtId="0" fontId="16" fillId="0" borderId="4" xfId="12" applyFont="1" applyBorder="1" applyAlignment="1">
      <alignment horizontal="justify" vertical="center" wrapText="1"/>
    </xf>
    <xf numFmtId="0" fontId="18" fillId="0" borderId="4" xfId="12" applyFont="1" applyBorder="1" applyAlignment="1">
      <alignment horizontal="justify" vertical="center"/>
    </xf>
    <xf numFmtId="0" fontId="16" fillId="0" borderId="4" xfId="12" applyFont="1" applyBorder="1" applyAlignment="1">
      <alignment horizontal="center" vertical="center" wrapText="1"/>
    </xf>
    <xf numFmtId="0" fontId="16" fillId="0" borderId="3" xfId="0" applyFont="1" applyBorder="1" applyAlignment="1">
      <alignment horizontal="center" wrapText="1"/>
    </xf>
    <xf numFmtId="0" fontId="16" fillId="2" borderId="4" xfId="0" applyFont="1" applyFill="1" applyBorder="1" applyAlignment="1">
      <alignment horizontal="center" wrapText="1"/>
    </xf>
    <xf numFmtId="0" fontId="16" fillId="2" borderId="4" xfId="0" applyFont="1" applyFill="1" applyBorder="1" applyAlignment="1">
      <alignment horizontal="center" vertical="center" wrapText="1"/>
    </xf>
    <xf numFmtId="0" fontId="16" fillId="2" borderId="13" xfId="0" applyFont="1" applyFill="1" applyBorder="1" applyAlignment="1">
      <alignment horizontal="centerContinuous" vertical="center" wrapText="1"/>
    </xf>
    <xf numFmtId="0" fontId="16" fillId="2" borderId="12" xfId="0" applyFont="1" applyFill="1" applyBorder="1" applyAlignment="1">
      <alignment horizontal="centerContinuous" vertical="center" wrapText="1"/>
    </xf>
    <xf numFmtId="0" fontId="16" fillId="2" borderId="5" xfId="0" applyFont="1" applyFill="1" applyBorder="1" applyAlignment="1">
      <alignment horizontal="centerContinuous" vertical="center" wrapText="1"/>
    </xf>
    <xf numFmtId="49" fontId="14" fillId="2" borderId="3" xfId="0" applyNumberFormat="1" applyFont="1" applyFill="1" applyBorder="1" applyAlignment="1">
      <alignment horizontal="center" vertical="top" wrapText="1"/>
    </xf>
    <xf numFmtId="0" fontId="11" fillId="0" borderId="0" xfId="0" applyFont="1" applyAlignment="1">
      <alignment horizontal="center"/>
    </xf>
    <xf numFmtId="0" fontId="15" fillId="0" borderId="0" xfId="0" applyFont="1" applyBorder="1" applyAlignment="1">
      <alignment horizontal="center" vertical="top"/>
    </xf>
    <xf numFmtId="49" fontId="14" fillId="2" borderId="4" xfId="0" applyNumberFormat="1" applyFont="1" applyFill="1" applyBorder="1" applyAlignment="1">
      <alignment horizontal="center" vertical="top" wrapText="1"/>
    </xf>
    <xf numFmtId="0" fontId="18" fillId="0" borderId="0" xfId="0" applyFont="1" applyAlignment="1">
      <alignment horizontal="left" vertical="top"/>
    </xf>
    <xf numFmtId="0" fontId="11" fillId="0" borderId="0" xfId="0" applyFont="1" applyAlignment="1"/>
    <xf numFmtId="0" fontId="22" fillId="0" borderId="0" xfId="0" applyFont="1"/>
    <xf numFmtId="0" fontId="11" fillId="0" borderId="0" xfId="0" applyFont="1" applyAlignment="1">
      <alignment horizontal="right"/>
    </xf>
    <xf numFmtId="0" fontId="14" fillId="0" borderId="0" xfId="0" applyFont="1" applyAlignment="1">
      <alignment horizontal="center" vertical="center" wrapText="1"/>
    </xf>
    <xf numFmtId="0" fontId="14" fillId="0" borderId="0" xfId="0" applyFont="1" applyAlignment="1">
      <alignment vertical="center" wrapText="1"/>
    </xf>
    <xf numFmtId="0" fontId="13" fillId="0" borderId="0" xfId="0" applyFont="1" applyAlignment="1"/>
    <xf numFmtId="0" fontId="13" fillId="0" borderId="0" xfId="0" applyFont="1" applyAlignment="1">
      <alignment horizontal="right"/>
    </xf>
    <xf numFmtId="0" fontId="13" fillId="0" borderId="0" xfId="0" applyFont="1" applyBorder="1"/>
    <xf numFmtId="0" fontId="14" fillId="0" borderId="0" xfId="0" applyFont="1" applyAlignment="1">
      <alignment horizontal="left" vertical="top" wrapText="1" indent="10"/>
    </xf>
    <xf numFmtId="0" fontId="14" fillId="0" borderId="0" xfId="0" applyFont="1" applyAlignment="1">
      <alignment vertical="top" wrapText="1"/>
    </xf>
    <xf numFmtId="0" fontId="12" fillId="0" borderId="7" xfId="0" applyFont="1" applyFill="1" applyBorder="1" applyAlignment="1">
      <alignment horizontal="center" vertical="center" wrapText="1"/>
    </xf>
    <xf numFmtId="49" fontId="14" fillId="2" borderId="5" xfId="0" applyNumberFormat="1" applyFont="1" applyFill="1" applyBorder="1" applyAlignment="1">
      <alignment horizontal="center" vertical="top" wrapText="1"/>
    </xf>
    <xf numFmtId="0" fontId="48" fillId="0" borderId="0" xfId="107" applyFont="1" applyBorder="1" applyAlignment="1">
      <alignment vertical="center"/>
    </xf>
    <xf numFmtId="0" fontId="18" fillId="0" borderId="0" xfId="107" applyFont="1" applyBorder="1" applyAlignment="1">
      <alignment vertical="center"/>
    </xf>
    <xf numFmtId="49" fontId="16" fillId="0" borderId="0" xfId="107" applyNumberFormat="1" applyFont="1" applyFill="1" applyBorder="1" applyAlignment="1">
      <alignment horizontal="center" vertical="center"/>
    </xf>
    <xf numFmtId="0" fontId="16" fillId="0" borderId="0" xfId="107" applyFont="1" applyBorder="1" applyAlignment="1">
      <alignment vertical="center"/>
    </xf>
    <xf numFmtId="0" fontId="15" fillId="2" borderId="0" xfId="107" applyFont="1" applyFill="1" applyBorder="1" applyAlignment="1">
      <alignment horizontal="centerContinuous"/>
    </xf>
    <xf numFmtId="0" fontId="15" fillId="2" borderId="0" xfId="107" applyFont="1" applyFill="1" applyBorder="1" applyAlignment="1">
      <alignment horizontal="centerContinuous" vertical="center"/>
    </xf>
    <xf numFmtId="0" fontId="15" fillId="2" borderId="0" xfId="107" applyFont="1" applyFill="1" applyBorder="1" applyAlignment="1">
      <alignment horizontal="center" vertical="center"/>
    </xf>
    <xf numFmtId="0" fontId="16" fillId="35" borderId="0" xfId="108" applyFont="1" applyFill="1" applyBorder="1" applyAlignment="1">
      <alignment vertical="center"/>
    </xf>
    <xf numFmtId="0" fontId="15" fillId="0" borderId="0" xfId="107" applyFont="1" applyBorder="1" applyAlignment="1">
      <alignment horizontal="centerContinuous" vertical="center"/>
    </xf>
    <xf numFmtId="0" fontId="14" fillId="0" borderId="28" xfId="107" applyFont="1" applyBorder="1" applyAlignment="1">
      <alignment horizontal="centerContinuous" vertical="center"/>
    </xf>
    <xf numFmtId="0" fontId="15" fillId="0" borderId="29" xfId="107" applyFont="1" applyBorder="1" applyAlignment="1">
      <alignment horizontal="centerContinuous" vertical="center"/>
    </xf>
    <xf numFmtId="0" fontId="48" fillId="0" borderId="28" xfId="107" applyFont="1" applyBorder="1" applyAlignment="1">
      <alignment vertical="center"/>
    </xf>
    <xf numFmtId="49" fontId="16" fillId="0" borderId="29" xfId="107" applyNumberFormat="1" applyFont="1" applyFill="1" applyBorder="1" applyAlignment="1">
      <alignment horizontal="center" vertical="center"/>
    </xf>
    <xf numFmtId="0" fontId="16" fillId="0" borderId="28" xfId="107" applyFont="1" applyBorder="1" applyAlignment="1">
      <alignment vertical="center"/>
    </xf>
    <xf numFmtId="0" fontId="18" fillId="0" borderId="28" xfId="107" applyFont="1" applyBorder="1" applyAlignment="1">
      <alignment horizontal="left" vertical="center" indent="2"/>
    </xf>
    <xf numFmtId="0" fontId="18" fillId="35" borderId="30" xfId="108" applyFont="1" applyFill="1" applyBorder="1" applyAlignment="1">
      <alignment vertical="center"/>
    </xf>
    <xf numFmtId="0" fontId="18" fillId="35" borderId="31" xfId="108" applyFont="1" applyFill="1" applyBorder="1" applyAlignment="1">
      <alignment vertical="center"/>
    </xf>
    <xf numFmtId="0" fontId="14" fillId="2" borderId="0" xfId="8" applyFont="1" applyFill="1" applyBorder="1" applyAlignment="1">
      <alignment horizontal="centerContinuous" vertical="center" wrapText="1"/>
    </xf>
    <xf numFmtId="0" fontId="14" fillId="2" borderId="11" xfId="8" applyFont="1" applyFill="1" applyBorder="1" applyAlignment="1">
      <alignment horizontal="centerContinuous" vertical="center" wrapText="1"/>
    </xf>
    <xf numFmtId="0" fontId="14" fillId="2" borderId="4" xfId="8" applyFont="1" applyFill="1" applyBorder="1" applyAlignment="1">
      <alignment horizontal="center" vertical="center" wrapText="1"/>
    </xf>
    <xf numFmtId="0" fontId="14" fillId="2" borderId="3" xfId="8" applyFont="1" applyFill="1" applyBorder="1" applyAlignment="1">
      <alignment horizontal="center" vertical="center" wrapText="1"/>
    </xf>
    <xf numFmtId="0" fontId="13" fillId="2" borderId="12" xfId="112" applyFont="1" applyFill="1" applyBorder="1" applyAlignment="1">
      <alignment horizontal="center" vertical="center" wrapText="1"/>
    </xf>
    <xf numFmtId="0" fontId="13" fillId="2" borderId="5" xfId="112" applyFont="1" applyFill="1" applyBorder="1" applyAlignment="1">
      <alignment horizontal="center" vertical="center" wrapText="1"/>
    </xf>
    <xf numFmtId="0" fontId="14" fillId="2" borderId="4" xfId="12" applyFont="1" applyFill="1" applyBorder="1" applyAlignment="1">
      <alignment horizontal="center" vertical="center" wrapText="1"/>
    </xf>
    <xf numFmtId="0" fontId="14" fillId="2" borderId="7" xfId="12" applyFont="1" applyFill="1" applyBorder="1" applyAlignment="1">
      <alignment horizontal="center" vertical="center" wrapText="1"/>
    </xf>
    <xf numFmtId="0" fontId="16" fillId="0" borderId="1" xfId="110" quotePrefix="1" applyFont="1" applyBorder="1" applyAlignment="1">
      <alignment horizontal="center" vertical="center"/>
    </xf>
    <xf numFmtId="0" fontId="6" fillId="0" borderId="0" xfId="110"/>
    <xf numFmtId="0" fontId="57" fillId="0" borderId="0" xfId="12" applyFont="1" applyAlignment="1">
      <alignment wrapText="1"/>
    </xf>
    <xf numFmtId="0" fontId="57" fillId="0" borderId="0" xfId="12" applyFont="1"/>
    <xf numFmtId="0" fontId="11" fillId="0" borderId="0" xfId="110" applyFont="1"/>
    <xf numFmtId="0" fontId="13" fillId="0" borderId="0" xfId="110" applyFont="1"/>
    <xf numFmtId="0" fontId="17" fillId="0" borderId="0" xfId="110" applyFont="1"/>
    <xf numFmtId="43" fontId="15" fillId="0" borderId="3" xfId="114" applyFont="1" applyBorder="1"/>
    <xf numFmtId="165" fontId="15" fillId="0" borderId="3" xfId="114" applyNumberFormat="1" applyFont="1" applyBorder="1"/>
    <xf numFmtId="0" fontId="15" fillId="0" borderId="3" xfId="110" applyFont="1" applyBorder="1"/>
    <xf numFmtId="43" fontId="15" fillId="0" borderId="1" xfId="114" applyFont="1" applyBorder="1"/>
    <xf numFmtId="165" fontId="15" fillId="0" borderId="1" xfId="114" applyNumberFormat="1" applyFont="1" applyBorder="1"/>
    <xf numFmtId="0" fontId="15" fillId="0" borderId="1" xfId="110" applyFont="1" applyBorder="1"/>
    <xf numFmtId="0" fontId="14" fillId="0" borderId="1" xfId="110" applyFont="1" applyBorder="1" applyAlignment="1">
      <alignment horizontal="center"/>
    </xf>
    <xf numFmtId="0" fontId="11" fillId="0" borderId="1" xfId="110" applyFont="1" applyBorder="1"/>
    <xf numFmtId="0" fontId="16" fillId="2" borderId="4" xfId="110" applyFont="1" applyFill="1" applyBorder="1" applyAlignment="1">
      <alignment horizontal="center" vertical="center" wrapText="1"/>
    </xf>
    <xf numFmtId="0" fontId="16" fillId="2" borderId="3" xfId="110" applyFont="1" applyFill="1" applyBorder="1" applyAlignment="1">
      <alignment horizontal="center" vertical="center" wrapText="1"/>
    </xf>
    <xf numFmtId="0" fontId="14" fillId="2" borderId="15" xfId="115" applyFont="1" applyFill="1" applyBorder="1" applyAlignment="1">
      <alignment horizontal="justify" vertical="center" wrapText="1"/>
    </xf>
    <xf numFmtId="0" fontId="14" fillId="2" borderId="0" xfId="115" applyFont="1" applyFill="1" applyBorder="1" applyAlignment="1">
      <alignment horizontal="justify" vertical="center" wrapText="1"/>
    </xf>
    <xf numFmtId="0" fontId="14" fillId="2" borderId="10" xfId="115" applyFont="1" applyFill="1" applyBorder="1" applyAlignment="1">
      <alignment horizontal="justify" vertical="center" wrapText="1"/>
    </xf>
    <xf numFmtId="0" fontId="12" fillId="0" borderId="6" xfId="0" applyFont="1" applyFill="1" applyBorder="1" applyAlignment="1">
      <alignment horizontal="center" vertical="center" wrapText="1"/>
    </xf>
    <xf numFmtId="0" fontId="11" fillId="35" borderId="0" xfId="0" applyFont="1" applyFill="1"/>
    <xf numFmtId="0" fontId="16" fillId="0" borderId="10" xfId="0" quotePrefix="1" applyFont="1" applyBorder="1" applyAlignment="1">
      <alignment horizontal="justify" vertical="center"/>
    </xf>
    <xf numFmtId="0" fontId="13" fillId="0" borderId="0" xfId="0" applyFont="1" applyAlignment="1">
      <alignment horizontal="center"/>
    </xf>
    <xf numFmtId="0" fontId="13" fillId="0" borderId="0" xfId="0" applyFont="1" applyBorder="1" applyAlignment="1">
      <alignment horizontal="center"/>
    </xf>
    <xf numFmtId="43" fontId="18" fillId="0" borderId="1" xfId="1" applyFont="1" applyBorder="1" applyAlignment="1">
      <alignment vertical="top"/>
    </xf>
    <xf numFmtId="43" fontId="18" fillId="0" borderId="3" xfId="1" applyFont="1" applyBorder="1" applyAlignment="1">
      <alignment vertical="top"/>
    </xf>
    <xf numFmtId="43" fontId="18" fillId="0" borderId="4" xfId="1" applyFont="1" applyBorder="1" applyAlignment="1">
      <alignment vertical="top"/>
    </xf>
    <xf numFmtId="43" fontId="18" fillId="0" borderId="2" xfId="1" applyFont="1" applyBorder="1" applyAlignment="1">
      <alignment vertical="top"/>
    </xf>
    <xf numFmtId="43" fontId="16" fillId="0" borderId="3" xfId="1" quotePrefix="1" applyFont="1" applyBorder="1" applyAlignment="1">
      <alignment horizontal="center"/>
    </xf>
    <xf numFmtId="43" fontId="18" fillId="0" borderId="1" xfId="1" applyFont="1" applyBorder="1"/>
    <xf numFmtId="43" fontId="18" fillId="0" borderId="4" xfId="1" applyFont="1" applyBorder="1" applyAlignment="1">
      <alignment vertical="center"/>
    </xf>
    <xf numFmtId="43" fontId="14" fillId="2" borderId="3" xfId="1" applyFont="1" applyFill="1" applyBorder="1" applyAlignment="1">
      <alignment horizontal="center" vertical="top" wrapText="1"/>
    </xf>
    <xf numFmtId="43" fontId="14" fillId="2" borderId="4" xfId="1" applyFont="1" applyFill="1" applyBorder="1" applyAlignment="1">
      <alignment horizontal="center" vertical="top" wrapText="1"/>
    </xf>
    <xf numFmtId="49" fontId="14" fillId="36" borderId="4" xfId="0" applyNumberFormat="1" applyFont="1" applyFill="1" applyBorder="1" applyAlignment="1">
      <alignment horizontal="center" vertical="top" wrapText="1"/>
    </xf>
    <xf numFmtId="0" fontId="14" fillId="0" borderId="6" xfId="0" applyFont="1" applyBorder="1" applyAlignment="1">
      <alignment vertical="top"/>
    </xf>
    <xf numFmtId="0" fontId="14" fillId="0" borderId="11" xfId="0" applyFont="1" applyBorder="1" applyAlignment="1">
      <alignment vertical="top"/>
    </xf>
    <xf numFmtId="43" fontId="11" fillId="0" borderId="0" xfId="0" applyNumberFormat="1" applyFont="1"/>
    <xf numFmtId="43" fontId="14" fillId="2" borderId="5" xfId="1" applyFont="1" applyFill="1" applyBorder="1" applyAlignment="1">
      <alignment horizontal="center" vertical="top" wrapText="1"/>
    </xf>
    <xf numFmtId="171" fontId="14" fillId="2" borderId="3" xfId="1" applyNumberFormat="1" applyFont="1" applyFill="1" applyBorder="1" applyAlignment="1">
      <alignment horizontal="center" vertical="top" wrapText="1"/>
    </xf>
    <xf numFmtId="171" fontId="14" fillId="2" borderId="4" xfId="1" applyNumberFormat="1" applyFont="1" applyFill="1" applyBorder="1" applyAlignment="1">
      <alignment horizontal="center" vertical="top" wrapText="1"/>
    </xf>
    <xf numFmtId="0" fontId="16" fillId="0" borderId="1" xfId="8" applyFont="1" applyBorder="1" applyAlignment="1">
      <alignment horizontal="center" vertical="center" wrapText="1"/>
    </xf>
    <xf numFmtId="0" fontId="60" fillId="0" borderId="1" xfId="8" applyFont="1" applyBorder="1" applyAlignment="1">
      <alignment vertical="center"/>
    </xf>
    <xf numFmtId="43" fontId="16" fillId="35" borderId="1" xfId="1" quotePrefix="1" applyFont="1" applyFill="1" applyBorder="1" applyAlignment="1">
      <alignment horizontal="center" vertical="center"/>
    </xf>
    <xf numFmtId="165" fontId="60" fillId="0" borderId="1" xfId="2" applyNumberFormat="1" applyFont="1" applyBorder="1" applyAlignment="1">
      <alignment vertical="center"/>
    </xf>
    <xf numFmtId="43" fontId="18" fillId="0" borderId="1" xfId="1" applyFont="1" applyBorder="1" applyAlignment="1">
      <alignment vertical="center"/>
    </xf>
    <xf numFmtId="43" fontId="60" fillId="0" borderId="1" xfId="2" applyFont="1" applyBorder="1" applyAlignment="1">
      <alignment vertical="center"/>
    </xf>
    <xf numFmtId="164" fontId="60" fillId="0" borderId="1" xfId="2" applyNumberFormat="1" applyFont="1" applyBorder="1" applyAlignment="1">
      <alignment vertical="center"/>
    </xf>
    <xf numFmtId="0" fontId="60" fillId="35" borderId="1" xfId="8" applyFont="1" applyFill="1" applyBorder="1" applyAlignment="1">
      <alignment horizontal="center" vertical="center"/>
    </xf>
    <xf numFmtId="0" fontId="60" fillId="35" borderId="1" xfId="8" applyFont="1" applyFill="1" applyBorder="1" applyAlignment="1">
      <alignment horizontal="left" vertical="center" wrapText="1"/>
    </xf>
    <xf numFmtId="0" fontId="60" fillId="35" borderId="1" xfId="8" quotePrefix="1" applyFont="1" applyFill="1" applyBorder="1" applyAlignment="1">
      <alignment horizontal="center" vertical="center"/>
    </xf>
    <xf numFmtId="43" fontId="60" fillId="35" borderId="1" xfId="1" quotePrefix="1" applyFont="1" applyFill="1" applyBorder="1" applyAlignment="1">
      <alignment horizontal="center" vertical="center"/>
    </xf>
    <xf numFmtId="0" fontId="18" fillId="35" borderId="0" xfId="8" applyFont="1" applyFill="1" applyAlignment="1">
      <alignment vertical="center"/>
    </xf>
    <xf numFmtId="0" fontId="60" fillId="35" borderId="1" xfId="8" applyFont="1" applyFill="1" applyBorder="1" applyAlignment="1">
      <alignment vertical="center"/>
    </xf>
    <xf numFmtId="0" fontId="60" fillId="35" borderId="1" xfId="8" quotePrefix="1" applyFont="1" applyFill="1" applyBorder="1" applyAlignment="1">
      <alignment horizontal="left" vertical="center" wrapText="1"/>
    </xf>
    <xf numFmtId="43" fontId="60" fillId="35" borderId="1" xfId="1" applyFont="1" applyFill="1" applyBorder="1" applyAlignment="1">
      <alignment horizontal="center" vertical="center"/>
    </xf>
    <xf numFmtId="43" fontId="60" fillId="35" borderId="1" xfId="1" applyFont="1" applyFill="1" applyBorder="1" applyAlignment="1">
      <alignment vertical="center"/>
    </xf>
    <xf numFmtId="0" fontId="60" fillId="35" borderId="1" xfId="8" quotePrefix="1" applyFont="1" applyFill="1" applyBorder="1" applyAlignment="1">
      <alignment horizontal="left"/>
    </xf>
    <xf numFmtId="0" fontId="60" fillId="35" borderId="1" xfId="8" applyFont="1" applyFill="1" applyBorder="1" applyAlignment="1">
      <alignment horizontal="left"/>
    </xf>
    <xf numFmtId="0" fontId="11" fillId="0" borderId="0" xfId="0" applyFont="1" applyAlignment="1">
      <alignment horizontal="left"/>
    </xf>
    <xf numFmtId="49" fontId="14" fillId="2" borderId="14" xfId="0" applyNumberFormat="1" applyFont="1" applyFill="1" applyBorder="1" applyAlignment="1">
      <alignment horizontal="center" vertical="top" wrapText="1"/>
    </xf>
    <xf numFmtId="49" fontId="14" fillId="2" borderId="4" xfId="0" applyNumberFormat="1" applyFont="1" applyFill="1" applyBorder="1" applyAlignment="1">
      <alignment horizontal="center" vertical="top"/>
    </xf>
    <xf numFmtId="43" fontId="14" fillId="2" borderId="4" xfId="1" applyFont="1" applyFill="1" applyBorder="1" applyAlignment="1">
      <alignment horizontal="center" vertical="top"/>
    </xf>
    <xf numFmtId="0" fontId="15" fillId="0" borderId="15" xfId="110" applyFont="1" applyBorder="1"/>
    <xf numFmtId="0" fontId="15" fillId="0" borderId="10" xfId="110" applyFont="1" applyBorder="1"/>
    <xf numFmtId="43" fontId="15" fillId="0" borderId="1" xfId="1" applyFont="1" applyBorder="1"/>
    <xf numFmtId="0" fontId="62" fillId="0" borderId="1" xfId="0" applyFont="1" applyBorder="1" applyAlignment="1">
      <alignment horizontal="center" vertical="center"/>
    </xf>
    <xf numFmtId="0" fontId="62" fillId="0" borderId="1" xfId="0" applyFont="1" applyBorder="1" applyAlignment="1">
      <alignment horizontal="left" vertical="center" wrapText="1"/>
    </xf>
    <xf numFmtId="0" fontId="62" fillId="0" borderId="1" xfId="0" applyFont="1" applyBorder="1" applyAlignment="1">
      <alignment vertical="center"/>
    </xf>
    <xf numFmtId="0" fontId="62" fillId="0" borderId="1" xfId="0" quotePrefix="1" applyFont="1" applyBorder="1" applyAlignment="1">
      <alignment horizontal="center" vertical="center"/>
    </xf>
    <xf numFmtId="0" fontId="62" fillId="0" borderId="1" xfId="0" quotePrefix="1" applyFont="1" applyBorder="1" applyAlignment="1">
      <alignment horizontal="left" vertical="center" wrapText="1"/>
    </xf>
    <xf numFmtId="43" fontId="11" fillId="0" borderId="0" xfId="1" applyFont="1"/>
    <xf numFmtId="0" fontId="61" fillId="0" borderId="0" xfId="0" applyFont="1"/>
    <xf numFmtId="0" fontId="58" fillId="0" borderId="14" xfId="0" applyFont="1" applyBorder="1" applyAlignment="1">
      <alignment vertical="top"/>
    </xf>
    <xf numFmtId="0" fontId="58" fillId="0" borderId="6" xfId="0" applyFont="1" applyBorder="1" applyAlignment="1">
      <alignment vertical="top"/>
    </xf>
    <xf numFmtId="0" fontId="58" fillId="0" borderId="11" xfId="0" applyFont="1" applyBorder="1" applyAlignment="1">
      <alignment vertical="top"/>
    </xf>
    <xf numFmtId="0" fontId="64" fillId="0" borderId="0" xfId="0" applyFont="1"/>
    <xf numFmtId="43" fontId="58" fillId="0" borderId="15" xfId="1" applyFont="1" applyBorder="1" applyAlignment="1">
      <alignment vertical="top"/>
    </xf>
    <xf numFmtId="43" fontId="58" fillId="0" borderId="0" xfId="1" applyFont="1" applyBorder="1" applyAlignment="1">
      <alignment vertical="top"/>
    </xf>
    <xf numFmtId="43" fontId="58" fillId="0" borderId="10" xfId="1" applyFont="1" applyBorder="1" applyAlignment="1">
      <alignment vertical="top"/>
    </xf>
    <xf numFmtId="165" fontId="58" fillId="0" borderId="1" xfId="114" applyNumberFormat="1" applyFont="1" applyBorder="1"/>
    <xf numFmtId="43" fontId="58" fillId="0" borderId="1" xfId="114" applyFont="1" applyBorder="1"/>
    <xf numFmtId="0" fontId="58" fillId="0" borderId="1" xfId="110" quotePrefix="1" applyNumberFormat="1" applyFont="1" applyBorder="1" applyAlignment="1">
      <alignment horizontal="center"/>
    </xf>
    <xf numFmtId="0" fontId="58" fillId="0" borderId="1" xfId="110" applyNumberFormat="1" applyFont="1" applyBorder="1" applyAlignment="1">
      <alignment horizontal="center"/>
    </xf>
    <xf numFmtId="0" fontId="58" fillId="0" borderId="1" xfId="110" applyFont="1" applyBorder="1" applyAlignment="1">
      <alignment horizontal="left"/>
    </xf>
    <xf numFmtId="0" fontId="58" fillId="0" borderId="1" xfId="110" quotePrefix="1" applyFont="1" applyBorder="1" applyAlignment="1">
      <alignment horizontal="center"/>
    </xf>
    <xf numFmtId="170" fontId="58" fillId="0" borderId="1" xfId="110" quotePrefix="1" applyNumberFormat="1" applyFont="1" applyBorder="1" applyAlignment="1">
      <alignment horizontal="center"/>
    </xf>
    <xf numFmtId="0" fontId="58" fillId="0" borderId="1" xfId="110" quotePrefix="1" applyFont="1" applyBorder="1" applyAlignment="1">
      <alignment horizontal="left" wrapText="1"/>
    </xf>
    <xf numFmtId="0" fontId="58" fillId="0" borderId="1" xfId="110" applyFont="1" applyBorder="1" applyAlignment="1">
      <alignment horizontal="center"/>
    </xf>
    <xf numFmtId="165" fontId="58" fillId="0" borderId="1" xfId="114" applyNumberFormat="1" applyFont="1" applyBorder="1" applyAlignment="1">
      <alignment horizontal="center"/>
    </xf>
    <xf numFmtId="0" fontId="58" fillId="0" borderId="1" xfId="110" applyFont="1" applyBorder="1" applyAlignment="1">
      <alignment horizontal="left" wrapText="1"/>
    </xf>
    <xf numFmtId="49" fontId="59" fillId="2" borderId="4" xfId="0" applyNumberFormat="1" applyFont="1" applyFill="1" applyBorder="1" applyAlignment="1">
      <alignment horizontal="center" vertical="top" wrapText="1"/>
    </xf>
    <xf numFmtId="49" fontId="59" fillId="2" borderId="5" xfId="0" applyNumberFormat="1" applyFont="1" applyFill="1" applyBorder="1" applyAlignment="1">
      <alignment horizontal="center" vertical="top" wrapText="1"/>
    </xf>
    <xf numFmtId="43" fontId="59" fillId="2" borderId="4" xfId="1" applyFont="1" applyFill="1" applyBorder="1" applyAlignment="1">
      <alignment horizontal="center" vertical="top" wrapText="1"/>
    </xf>
    <xf numFmtId="0" fontId="64" fillId="0" borderId="0" xfId="0" applyFont="1" applyAlignment="1">
      <alignment horizontal="center"/>
    </xf>
    <xf numFmtId="0" fontId="18" fillId="35" borderId="0" xfId="0" applyFont="1" applyFill="1" applyAlignment="1">
      <alignment vertical="center"/>
    </xf>
    <xf numFmtId="0" fontId="59" fillId="35" borderId="15" xfId="0" applyFont="1" applyFill="1" applyBorder="1" applyAlignment="1">
      <alignment horizontal="center" vertical="center"/>
    </xf>
    <xf numFmtId="0" fontId="59" fillId="35" borderId="1" xfId="0" applyFont="1" applyFill="1" applyBorder="1" applyAlignment="1">
      <alignment horizontal="center" vertical="center"/>
    </xf>
    <xf numFmtId="0" fontId="62" fillId="0" borderId="3" xfId="0" applyFont="1" applyBorder="1" applyAlignment="1">
      <alignment vertical="center"/>
    </xf>
    <xf numFmtId="43" fontId="14" fillId="0" borderId="0" xfId="1" applyFont="1" applyAlignment="1">
      <alignment horizontal="left" vertical="top" wrapText="1" indent="10"/>
    </xf>
    <xf numFmtId="43" fontId="14" fillId="0" borderId="0" xfId="1" applyFont="1" applyAlignment="1">
      <alignment horizontal="center" vertical="center" wrapText="1"/>
    </xf>
    <xf numFmtId="43" fontId="13" fillId="0" borderId="0" xfId="1" applyFont="1" applyAlignment="1">
      <alignment horizontal="center"/>
    </xf>
    <xf numFmtId="43" fontId="14" fillId="0" borderId="0" xfId="1" applyFont="1" applyAlignment="1">
      <alignment vertical="top"/>
    </xf>
    <xf numFmtId="43" fontId="14" fillId="0" borderId="0" xfId="1" applyFont="1" applyAlignment="1">
      <alignment horizontal="center" vertical="center"/>
    </xf>
    <xf numFmtId="43" fontId="18" fillId="35" borderId="1" xfId="2" applyFont="1" applyFill="1" applyBorder="1" applyAlignment="1">
      <alignment vertical="center"/>
    </xf>
    <xf numFmtId="43" fontId="11" fillId="35" borderId="0" xfId="0" applyNumberFormat="1" applyFont="1" applyFill="1"/>
    <xf numFmtId="0" fontId="58" fillId="35" borderId="15" xfId="0" applyFont="1" applyFill="1" applyBorder="1" applyAlignment="1">
      <alignment vertical="top"/>
    </xf>
    <xf numFmtId="0" fontId="58" fillId="35" borderId="0" xfId="0" applyFont="1" applyFill="1" applyBorder="1" applyAlignment="1">
      <alignment vertical="top"/>
    </xf>
    <xf numFmtId="0" fontId="58" fillId="35" borderId="10" xfId="0" applyFont="1" applyFill="1" applyBorder="1" applyAlignment="1">
      <alignment vertical="top"/>
    </xf>
    <xf numFmtId="43" fontId="16" fillId="2" borderId="12" xfId="1" applyFont="1" applyFill="1" applyBorder="1" applyAlignment="1">
      <alignment horizontal="center" vertical="center" wrapText="1"/>
    </xf>
    <xf numFmtId="0" fontId="58" fillId="35" borderId="1" xfId="110" applyNumberFormat="1" applyFont="1" applyFill="1" applyBorder="1" applyAlignment="1">
      <alignment horizontal="center"/>
    </xf>
    <xf numFmtId="0" fontId="58" fillId="35" borderId="1" xfId="110" quotePrefix="1" applyNumberFormat="1" applyFont="1" applyFill="1" applyBorder="1" applyAlignment="1">
      <alignment horizontal="center"/>
    </xf>
    <xf numFmtId="0" fontId="58" fillId="35" borderId="10" xfId="110" applyFont="1" applyFill="1" applyBorder="1" applyAlignment="1">
      <alignment horizontal="left" wrapText="1"/>
    </xf>
    <xf numFmtId="0" fontId="58" fillId="35" borderId="1" xfId="110" applyFont="1" applyFill="1" applyBorder="1" applyAlignment="1">
      <alignment horizontal="center" wrapText="1"/>
    </xf>
    <xf numFmtId="43" fontId="58" fillId="35" borderId="1" xfId="1" applyFont="1" applyFill="1" applyBorder="1" applyAlignment="1">
      <alignment horizontal="center"/>
    </xf>
    <xf numFmtId="43" fontId="58" fillId="35" borderId="1" xfId="1" applyFont="1" applyFill="1" applyBorder="1"/>
    <xf numFmtId="0" fontId="11" fillId="35" borderId="0" xfId="110" applyFont="1" applyFill="1"/>
    <xf numFmtId="0" fontId="58" fillId="35" borderId="10" xfId="110" quotePrefix="1" applyFont="1" applyFill="1" applyBorder="1" applyAlignment="1">
      <alignment horizontal="center"/>
    </xf>
    <xf numFmtId="0" fontId="58" fillId="35" borderId="1" xfId="110" quotePrefix="1" applyFont="1" applyFill="1" applyBorder="1" applyAlignment="1">
      <alignment horizontal="center"/>
    </xf>
    <xf numFmtId="43" fontId="58" fillId="35" borderId="1" xfId="1" quotePrefix="1" applyFont="1" applyFill="1" applyBorder="1" applyAlignment="1">
      <alignment horizontal="center"/>
    </xf>
    <xf numFmtId="170" fontId="58" fillId="35" borderId="10" xfId="110" quotePrefix="1" applyNumberFormat="1" applyFont="1" applyFill="1" applyBorder="1" applyAlignment="1">
      <alignment horizontal="left" wrapText="1"/>
    </xf>
    <xf numFmtId="170" fontId="58" fillId="35" borderId="1" xfId="110" quotePrefix="1" applyNumberFormat="1" applyFont="1" applyFill="1" applyBorder="1" applyAlignment="1">
      <alignment horizontal="center"/>
    </xf>
    <xf numFmtId="0" fontId="58" fillId="35" borderId="10" xfId="110" applyFont="1" applyFill="1" applyBorder="1"/>
    <xf numFmtId="0" fontId="58" fillId="35" borderId="10" xfId="110" applyFont="1" applyFill="1" applyBorder="1" applyAlignment="1">
      <alignment wrapText="1"/>
    </xf>
    <xf numFmtId="0" fontId="15" fillId="0" borderId="0" xfId="110" applyFont="1" applyAlignment="1">
      <alignment horizontal="center" vertical="top"/>
    </xf>
    <xf numFmtId="0" fontId="15" fillId="0" borderId="0" xfId="110" applyFont="1" applyAlignment="1">
      <alignment horizontal="left" vertical="top" indent="9"/>
    </xf>
    <xf numFmtId="0" fontId="14" fillId="0" borderId="0" xfId="110" applyFont="1" applyAlignment="1">
      <alignment horizontal="center" vertical="top"/>
    </xf>
    <xf numFmtId="0" fontId="14" fillId="0" borderId="0" xfId="110" applyFont="1" applyAlignment="1">
      <alignment horizontal="left" vertical="top"/>
    </xf>
    <xf numFmtId="0" fontId="16" fillId="0" borderId="0" xfId="110" applyFont="1"/>
    <xf numFmtId="0" fontId="18" fillId="0" borderId="0" xfId="110" applyFont="1"/>
    <xf numFmtId="0" fontId="18" fillId="0" borderId="7" xfId="110" applyFont="1" applyBorder="1"/>
    <xf numFmtId="0" fontId="16" fillId="0" borderId="4" xfId="110" applyFont="1" applyBorder="1" applyAlignment="1">
      <alignment horizontal="center" vertical="center" wrapText="1"/>
    </xf>
    <xf numFmtId="0" fontId="16" fillId="0" borderId="1" xfId="110" applyFont="1" applyBorder="1" applyAlignment="1">
      <alignment horizontal="center" vertical="center"/>
    </xf>
    <xf numFmtId="0" fontId="16" fillId="2" borderId="4" xfId="110" applyFont="1" applyFill="1" applyBorder="1" applyAlignment="1">
      <alignment horizontal="center" wrapText="1"/>
    </xf>
    <xf numFmtId="43" fontId="49" fillId="35" borderId="0" xfId="1" applyFont="1" applyFill="1" applyBorder="1"/>
    <xf numFmtId="43" fontId="55" fillId="0" borderId="4" xfId="1" applyFont="1" applyFill="1" applyBorder="1" applyAlignment="1">
      <alignment horizontal="justify" vertical="center" wrapText="1"/>
    </xf>
    <xf numFmtId="0" fontId="12" fillId="0" borderId="7" xfId="110" applyFont="1" applyFill="1" applyBorder="1" applyAlignment="1">
      <alignment horizontal="center" vertical="center" wrapText="1"/>
    </xf>
    <xf numFmtId="0" fontId="11" fillId="0" borderId="0" xfId="112" applyFont="1"/>
    <xf numFmtId="0" fontId="15" fillId="0" borderId="0" xfId="112" applyFont="1"/>
    <xf numFmtId="0" fontId="21" fillId="0" borderId="0" xfId="112" applyFont="1"/>
    <xf numFmtId="0" fontId="18" fillId="0" borderId="4" xfId="112" applyFont="1" applyBorder="1" applyAlignment="1">
      <alignment horizontal="center" vertical="center" wrapText="1"/>
    </xf>
    <xf numFmtId="0" fontId="18" fillId="0" borderId="4" xfId="112" applyFont="1" applyBorder="1" applyAlignment="1">
      <alignment horizontal="justify" vertical="center" wrapText="1"/>
    </xf>
    <xf numFmtId="0" fontId="18" fillId="0" borderId="5" xfId="112" applyFont="1" applyBorder="1" applyAlignment="1">
      <alignment horizontal="justify" vertical="center" wrapText="1"/>
    </xf>
    <xf numFmtId="0" fontId="16" fillId="0" borderId="5" xfId="112" applyFont="1" applyBorder="1" applyAlignment="1">
      <alignment horizontal="justify" vertical="center" wrapText="1"/>
    </xf>
    <xf numFmtId="0" fontId="18" fillId="0" borderId="8" xfId="112" applyFont="1" applyBorder="1" applyAlignment="1">
      <alignment horizontal="center" vertical="center" wrapText="1"/>
    </xf>
    <xf numFmtId="0" fontId="18" fillId="0" borderId="8" xfId="112" applyFont="1" applyBorder="1" applyAlignment="1">
      <alignment horizontal="justify" vertical="center" wrapText="1"/>
    </xf>
    <xf numFmtId="0" fontId="16" fillId="0" borderId="8" xfId="112" applyFont="1" applyBorder="1" applyAlignment="1">
      <alignment horizontal="justify" vertical="center" wrapText="1"/>
    </xf>
    <xf numFmtId="0" fontId="18" fillId="0" borderId="3" xfId="112" applyFont="1" applyBorder="1" applyAlignment="1">
      <alignment horizontal="center" vertical="center" wrapText="1"/>
    </xf>
    <xf numFmtId="0" fontId="18" fillId="0" borderId="15" xfId="112" applyFont="1" applyBorder="1" applyAlignment="1">
      <alignment horizontal="center" vertical="center" wrapText="1"/>
    </xf>
    <xf numFmtId="0" fontId="18" fillId="0" borderId="15" xfId="112" applyFont="1" applyBorder="1" applyAlignment="1">
      <alignment horizontal="justify" vertical="center" wrapText="1"/>
    </xf>
    <xf numFmtId="0" fontId="16" fillId="0" borderId="14" xfId="112" applyFont="1" applyBorder="1" applyAlignment="1">
      <alignment horizontal="justify" vertical="center" wrapText="1"/>
    </xf>
    <xf numFmtId="0" fontId="16" fillId="0" borderId="2" xfId="112" quotePrefix="1" applyFont="1" applyBorder="1" applyAlignment="1">
      <alignment horizontal="center" vertical="top" wrapText="1"/>
    </xf>
    <xf numFmtId="0" fontId="14" fillId="2" borderId="4" xfId="112" applyFont="1" applyFill="1" applyBorder="1" applyAlignment="1">
      <alignment horizontal="center" vertical="center" wrapText="1"/>
    </xf>
    <xf numFmtId="0" fontId="11" fillId="0" borderId="10" xfId="112" applyFont="1" applyBorder="1"/>
    <xf numFmtId="0" fontId="11" fillId="0" borderId="0" xfId="112" applyFont="1" applyBorder="1"/>
    <xf numFmtId="0" fontId="16" fillId="0" borderId="6" xfId="112" applyFont="1" applyFill="1" applyBorder="1" applyAlignment="1">
      <alignment vertical="center" wrapText="1"/>
    </xf>
    <xf numFmtId="0" fontId="16" fillId="0" borderId="14" xfId="112" applyFont="1" applyFill="1" applyBorder="1" applyAlignment="1">
      <alignment vertical="center" wrapText="1"/>
    </xf>
    <xf numFmtId="0" fontId="15" fillId="0" borderId="0" xfId="112" applyFont="1" applyBorder="1"/>
    <xf numFmtId="0" fontId="14" fillId="0" borderId="15" xfId="112" applyFont="1" applyBorder="1" applyAlignment="1">
      <alignment vertical="center"/>
    </xf>
    <xf numFmtId="0" fontId="11" fillId="0" borderId="15" xfId="112" applyFont="1" applyBorder="1"/>
    <xf numFmtId="0" fontId="18" fillId="0" borderId="3" xfId="110" applyFont="1" applyBorder="1"/>
    <xf numFmtId="0" fontId="18" fillId="0" borderId="1" xfId="110" applyFont="1" applyBorder="1"/>
    <xf numFmtId="0" fontId="18" fillId="0" borderId="2" xfId="110" applyFont="1" applyBorder="1"/>
    <xf numFmtId="0" fontId="16" fillId="2" borderId="3" xfId="110" applyFont="1" applyFill="1" applyBorder="1" applyAlignment="1">
      <alignment horizontal="justify" vertical="center" wrapText="1"/>
    </xf>
    <xf numFmtId="0" fontId="16" fillId="2" borderId="2" xfId="110" applyFont="1" applyFill="1" applyBorder="1" applyAlignment="1">
      <alignment horizontal="justify" vertical="center" wrapText="1"/>
    </xf>
    <xf numFmtId="2" fontId="18" fillId="0" borderId="7" xfId="110" applyNumberFormat="1" applyFont="1" applyBorder="1"/>
    <xf numFmtId="0" fontId="16" fillId="0" borderId="7" xfId="110" applyFont="1" applyBorder="1" applyAlignment="1">
      <alignment horizontal="center"/>
    </xf>
    <xf numFmtId="0" fontId="16" fillId="0" borderId="4" xfId="110" applyFont="1" applyBorder="1" applyAlignment="1">
      <alignment horizontal="center" vertical="center"/>
    </xf>
    <xf numFmtId="43" fontId="14" fillId="0" borderId="0" xfId="110" applyNumberFormat="1" applyFont="1" applyAlignment="1">
      <alignment horizontal="center" vertical="top"/>
    </xf>
    <xf numFmtId="0" fontId="18" fillId="0" borderId="11" xfId="110" applyFont="1" applyBorder="1" applyAlignment="1">
      <alignment vertical="center"/>
    </xf>
    <xf numFmtId="43" fontId="16" fillId="0" borderId="3" xfId="1" applyFont="1" applyBorder="1" applyAlignment="1">
      <alignment horizontal="center" vertical="center"/>
    </xf>
    <xf numFmtId="0" fontId="16" fillId="0" borderId="3" xfId="110" applyFont="1" applyBorder="1" applyAlignment="1">
      <alignment horizontal="center" vertical="center"/>
    </xf>
    <xf numFmtId="0" fontId="18" fillId="0" borderId="11" xfId="110" applyFont="1" applyBorder="1" applyAlignment="1">
      <alignment horizontal="justify" vertical="center"/>
    </xf>
    <xf numFmtId="43" fontId="16" fillId="0" borderId="3" xfId="1" applyFont="1" applyBorder="1" applyAlignment="1">
      <alignment horizontal="justify" vertical="center"/>
    </xf>
    <xf numFmtId="0" fontId="16" fillId="0" borderId="3" xfId="110" applyFont="1" applyBorder="1" applyAlignment="1">
      <alignment horizontal="justify" vertical="center"/>
    </xf>
    <xf numFmtId="0" fontId="18" fillId="0" borderId="12" xfId="110" applyFont="1" applyBorder="1" applyAlignment="1">
      <alignment horizontal="justify" vertical="center"/>
    </xf>
    <xf numFmtId="43" fontId="16" fillId="0" borderId="4" xfId="1" applyFont="1" applyBorder="1" applyAlignment="1">
      <alignment horizontal="justify" vertical="center"/>
    </xf>
    <xf numFmtId="0" fontId="16" fillId="0" borderId="4" xfId="110" applyFont="1" applyBorder="1" applyAlignment="1">
      <alignment horizontal="justify" vertical="center"/>
    </xf>
    <xf numFmtId="43" fontId="16" fillId="0" borderId="4" xfId="1" applyFont="1" applyBorder="1" applyAlignment="1">
      <alignment horizontal="justify"/>
    </xf>
    <xf numFmtId="0" fontId="16" fillId="0" borderId="4" xfId="110" applyFont="1" applyBorder="1" applyAlignment="1">
      <alignment horizontal="justify"/>
    </xf>
    <xf numFmtId="43" fontId="16" fillId="0" borderId="4" xfId="1" applyFont="1" applyBorder="1" applyAlignment="1">
      <alignment horizontal="center" vertical="center"/>
    </xf>
    <xf numFmtId="0" fontId="18" fillId="0" borderId="3" xfId="110" applyFont="1" applyBorder="1" applyAlignment="1">
      <alignment horizontal="justify" vertical="center"/>
    </xf>
    <xf numFmtId="0" fontId="18" fillId="0" borderId="1" xfId="110" applyFont="1" applyBorder="1" applyAlignment="1">
      <alignment horizontal="justify" vertical="center"/>
    </xf>
    <xf numFmtId="0" fontId="11" fillId="0" borderId="0" xfId="110" applyFont="1" applyFill="1"/>
    <xf numFmtId="0" fontId="12" fillId="0" borderId="0" xfId="110" applyFont="1" applyFill="1" applyBorder="1" applyAlignment="1">
      <alignment horizontal="center" vertical="center" wrapText="1"/>
    </xf>
    <xf numFmtId="0" fontId="18" fillId="0" borderId="0" xfId="112" applyFont="1"/>
    <xf numFmtId="43" fontId="16" fillId="0" borderId="4" xfId="118" applyFont="1" applyBorder="1" applyAlignment="1">
      <alignment horizontal="center" vertical="center" wrapText="1"/>
    </xf>
    <xf numFmtId="0" fontId="16" fillId="0" borderId="5" xfId="112" applyFont="1" applyBorder="1" applyAlignment="1">
      <alignment horizontal="center" vertical="center" wrapText="1"/>
    </xf>
    <xf numFmtId="43" fontId="16" fillId="0" borderId="5" xfId="118" applyFont="1" applyBorder="1" applyAlignment="1">
      <alignment horizontal="justify" vertical="center" wrapText="1"/>
    </xf>
    <xf numFmtId="0" fontId="16" fillId="0" borderId="4" xfId="112" applyFont="1" applyBorder="1" applyAlignment="1">
      <alignment horizontal="center" vertical="center" wrapText="1"/>
    </xf>
    <xf numFmtId="43" fontId="16" fillId="0" borderId="5" xfId="118" applyFont="1" applyBorder="1" applyAlignment="1">
      <alignment horizontal="center" vertical="center" wrapText="1"/>
    </xf>
    <xf numFmtId="0" fontId="16" fillId="0" borderId="5" xfId="112" applyFont="1" applyBorder="1" applyAlignment="1">
      <alignment vertical="center" wrapText="1"/>
    </xf>
    <xf numFmtId="43" fontId="15" fillId="0" borderId="0" xfId="1" applyFont="1" applyAlignment="1">
      <alignment horizontal="center" vertical="top"/>
    </xf>
    <xf numFmtId="43" fontId="14" fillId="0" borderId="0" xfId="1" applyFont="1" applyAlignment="1">
      <alignment horizontal="center" vertical="top"/>
    </xf>
    <xf numFmtId="43" fontId="18" fillId="0" borderId="4" xfId="1" applyFont="1" applyBorder="1" applyAlignment="1">
      <alignment horizontal="justify" vertical="center"/>
    </xf>
    <xf numFmtId="0" fontId="16" fillId="0" borderId="4" xfId="12" applyFont="1" applyFill="1" applyBorder="1" applyAlignment="1">
      <alignment horizontal="justify" vertical="center" wrapText="1"/>
    </xf>
    <xf numFmtId="0" fontId="18" fillId="0" borderId="4" xfId="12" applyFont="1" applyBorder="1" applyAlignment="1">
      <alignment horizontal="center" vertical="center"/>
    </xf>
    <xf numFmtId="43" fontId="16" fillId="0" borderId="1" xfId="1" quotePrefix="1" applyFont="1" applyBorder="1" applyAlignment="1">
      <alignment horizontal="center" vertical="center"/>
    </xf>
    <xf numFmtId="43" fontId="16" fillId="2" borderId="7" xfId="1" applyFont="1" applyFill="1" applyBorder="1" applyAlignment="1">
      <alignment horizontal="center" vertical="center" wrapText="1"/>
    </xf>
    <xf numFmtId="43" fontId="16" fillId="2" borderId="4" xfId="1" applyFont="1" applyFill="1" applyBorder="1" applyAlignment="1">
      <alignment horizontal="center" vertical="center" wrapText="1"/>
    </xf>
    <xf numFmtId="0" fontId="15" fillId="0" borderId="0" xfId="110" applyFont="1" applyAlignment="1">
      <alignment vertical="top"/>
    </xf>
    <xf numFmtId="0" fontId="14" fillId="0" borderId="0" xfId="110" applyFont="1" applyAlignment="1">
      <alignment vertical="top"/>
    </xf>
    <xf numFmtId="0" fontId="14" fillId="0" borderId="0" xfId="110" applyFont="1"/>
    <xf numFmtId="43" fontId="11" fillId="0" borderId="4" xfId="1" applyFont="1" applyBorder="1" applyAlignment="1">
      <alignment vertical="center"/>
    </xf>
    <xf numFmtId="0" fontId="11" fillId="0" borderId="4" xfId="110" applyFont="1" applyBorder="1"/>
    <xf numFmtId="0" fontId="13" fillId="0" borderId="4" xfId="110" applyFont="1" applyBorder="1" applyAlignment="1">
      <alignment horizontal="center"/>
    </xf>
    <xf numFmtId="0" fontId="11" fillId="0" borderId="4" xfId="110" applyFont="1" applyBorder="1" applyAlignment="1">
      <alignment horizontal="left" vertical="center" wrapText="1"/>
    </xf>
    <xf numFmtId="0" fontId="16" fillId="0" borderId="1" xfId="110" quotePrefix="1" applyFont="1" applyBorder="1" applyAlignment="1">
      <alignment horizontal="center"/>
    </xf>
    <xf numFmtId="43" fontId="18" fillId="0" borderId="32" xfId="119" applyFont="1" applyBorder="1" applyAlignment="1">
      <alignment horizontal="center" vertical="center"/>
    </xf>
    <xf numFmtId="43" fontId="18" fillId="0" borderId="31" xfId="119" applyFont="1" applyBorder="1" applyAlignment="1">
      <alignment horizontal="center" vertical="center"/>
    </xf>
    <xf numFmtId="169" fontId="50" fillId="0" borderId="29" xfId="119" applyNumberFormat="1" applyFont="1" applyBorder="1" applyAlignment="1">
      <alignment horizontal="center" vertical="center"/>
    </xf>
    <xf numFmtId="43" fontId="50" fillId="0" borderId="0" xfId="119" applyFont="1" applyBorder="1" applyAlignment="1">
      <alignment horizontal="center" vertical="center"/>
    </xf>
    <xf numFmtId="169" fontId="50" fillId="0" borderId="0" xfId="119" applyNumberFormat="1" applyFont="1" applyBorder="1" applyAlignment="1">
      <alignment horizontal="center" vertical="center"/>
    </xf>
    <xf numFmtId="43" fontId="18" fillId="0" borderId="0" xfId="119" applyFont="1" applyBorder="1" applyAlignment="1">
      <alignment horizontal="center" vertical="center"/>
    </xf>
    <xf numFmtId="0" fontId="49" fillId="0" borderId="0" xfId="120" applyFont="1" applyFill="1" applyBorder="1" applyAlignment="1" applyProtection="1">
      <alignment horizontal="left" vertical="center"/>
      <protection locked="0"/>
    </xf>
    <xf numFmtId="0" fontId="47" fillId="0" borderId="28" xfId="120" applyFont="1" applyFill="1" applyBorder="1" applyAlignment="1" applyProtection="1">
      <alignment horizontal="left" vertical="center" indent="1"/>
      <protection locked="0"/>
    </xf>
    <xf numFmtId="169" fontId="51" fillId="0" borderId="29" xfId="119" applyNumberFormat="1" applyFont="1" applyBorder="1" applyAlignment="1">
      <alignment horizontal="center" vertical="center"/>
    </xf>
    <xf numFmtId="169" fontId="51" fillId="0" borderId="0" xfId="119" applyNumberFormat="1" applyFont="1" applyBorder="1" applyAlignment="1">
      <alignment horizontal="center" vertical="center"/>
    </xf>
    <xf numFmtId="0" fontId="47" fillId="0" borderId="28" xfId="120" applyFont="1" applyFill="1" applyBorder="1" applyAlignment="1" applyProtection="1">
      <alignment horizontal="left" vertical="center" wrapText="1" indent="1"/>
      <protection locked="0"/>
    </xf>
    <xf numFmtId="43" fontId="16" fillId="0" borderId="0" xfId="119" applyFont="1" applyBorder="1" applyAlignment="1">
      <alignment horizontal="center" vertical="center"/>
    </xf>
    <xf numFmtId="43" fontId="51" fillId="0" borderId="0" xfId="119" applyFont="1" applyBorder="1" applyAlignment="1">
      <alignment horizontal="center" vertical="center"/>
    </xf>
    <xf numFmtId="43" fontId="18" fillId="0" borderId="1" xfId="0" applyNumberFormat="1" applyFont="1" applyBorder="1" applyAlignment="1">
      <alignment horizontal="left" vertical="center"/>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62" fillId="0" borderId="15" xfId="0" applyFont="1" applyBorder="1" applyAlignment="1">
      <alignment vertical="center"/>
    </xf>
    <xf numFmtId="0" fontId="58" fillId="0" borderId="8" xfId="0" applyFont="1" applyFill="1" applyBorder="1" applyAlignment="1">
      <alignment horizontal="center" vertical="center"/>
    </xf>
    <xf numFmtId="0" fontId="58" fillId="0" borderId="2" xfId="0" applyFont="1" applyFill="1" applyBorder="1" applyAlignment="1">
      <alignment horizontal="center" vertical="center"/>
    </xf>
    <xf numFmtId="0" fontId="58" fillId="0" borderId="2" xfId="0" quotePrefix="1" applyFont="1" applyFill="1" applyBorder="1" applyAlignment="1">
      <alignment horizontal="left" vertical="center" wrapText="1"/>
    </xf>
    <xf numFmtId="43" fontId="58" fillId="0" borderId="2" xfId="1" quotePrefix="1" applyFont="1" applyFill="1" applyBorder="1" applyAlignment="1">
      <alignment horizontal="center" vertical="center"/>
    </xf>
    <xf numFmtId="0" fontId="18" fillId="0" borderId="0" xfId="0" applyFont="1" applyFill="1"/>
    <xf numFmtId="0" fontId="58" fillId="0" borderId="15" xfId="0" applyFont="1" applyFill="1" applyBorder="1" applyAlignment="1">
      <alignment horizontal="center" vertical="center"/>
    </xf>
    <xf numFmtId="0" fontId="58" fillId="0" borderId="1" xfId="0" applyFont="1" applyFill="1" applyBorder="1" applyAlignment="1">
      <alignment horizontal="center" vertical="center"/>
    </xf>
    <xf numFmtId="0" fontId="58" fillId="0" borderId="1" xfId="0" quotePrefix="1" applyFont="1" applyFill="1" applyBorder="1" applyAlignment="1">
      <alignment horizontal="left" vertical="center" wrapText="1"/>
    </xf>
    <xf numFmtId="43" fontId="58" fillId="0" borderId="1" xfId="1" quotePrefix="1" applyFont="1" applyFill="1" applyBorder="1" applyAlignment="1">
      <alignment horizontal="center" vertical="center"/>
    </xf>
    <xf numFmtId="43" fontId="58" fillId="0" borderId="1" xfId="1" quotePrefix="1" applyFont="1" applyFill="1" applyBorder="1" applyAlignment="1">
      <alignment horizontal="center" vertical="center" wrapText="1"/>
    </xf>
    <xf numFmtId="0" fontId="11" fillId="0" borderId="0" xfId="0" applyFont="1" applyFill="1"/>
    <xf numFmtId="43" fontId="58" fillId="0" borderId="1" xfId="1" applyFont="1" applyFill="1" applyBorder="1" applyAlignment="1">
      <alignment horizontal="center" vertical="center"/>
    </xf>
    <xf numFmtId="43" fontId="58" fillId="0" borderId="0" xfId="1" quotePrefix="1" applyFont="1" applyFill="1" applyBorder="1" applyAlignment="1">
      <alignment horizontal="center" vertical="center"/>
    </xf>
    <xf numFmtId="0" fontId="58" fillId="0" borderId="1" xfId="0" applyFont="1" applyFill="1" applyBorder="1" applyAlignment="1">
      <alignment horizontal="left" vertical="center" wrapText="1"/>
    </xf>
    <xf numFmtId="0" fontId="58" fillId="0" borderId="0" xfId="0" applyFont="1" applyFill="1" applyBorder="1" applyAlignment="1">
      <alignment wrapText="1"/>
    </xf>
    <xf numFmtId="0" fontId="58" fillId="0" borderId="3" xfId="0" applyFont="1" applyFill="1" applyBorder="1" applyAlignment="1">
      <alignment horizontal="center" vertical="center"/>
    </xf>
    <xf numFmtId="0" fontId="58" fillId="0" borderId="3" xfId="0" quotePrefix="1" applyFont="1" applyFill="1" applyBorder="1" applyAlignment="1">
      <alignment horizontal="left" vertical="center" wrapText="1"/>
    </xf>
    <xf numFmtId="43" fontId="58" fillId="0" borderId="3" xfId="1" quotePrefix="1" applyFont="1" applyFill="1" applyBorder="1" applyAlignment="1">
      <alignment horizontal="center" vertical="center"/>
    </xf>
    <xf numFmtId="43" fontId="11" fillId="0" borderId="0" xfId="0" applyNumberFormat="1" applyFont="1" applyFill="1"/>
    <xf numFmtId="0" fontId="11" fillId="0" borderId="0" xfId="0" applyFont="1" applyFill="1" applyBorder="1"/>
    <xf numFmtId="0" fontId="58" fillId="0" borderId="0" xfId="1" applyNumberFormat="1" applyFont="1" applyFill="1" applyBorder="1" applyAlignment="1">
      <alignment horizontal="right" vertical="center"/>
    </xf>
    <xf numFmtId="0" fontId="62" fillId="0" borderId="1" xfId="0" applyFont="1" applyFill="1" applyBorder="1" applyAlignment="1">
      <alignment vertical="center"/>
    </xf>
    <xf numFmtId="0" fontId="62" fillId="0" borderId="1" xfId="0" applyFont="1" applyFill="1" applyBorder="1" applyAlignment="1">
      <alignment horizontal="left" vertical="center" wrapText="1"/>
    </xf>
    <xf numFmtId="0" fontId="18" fillId="0" borderId="0" xfId="0" applyFont="1" applyFill="1" applyAlignment="1">
      <alignment vertical="center"/>
    </xf>
    <xf numFmtId="0" fontId="14" fillId="0" borderId="0" xfId="0" applyFont="1" applyFill="1" applyBorder="1" applyAlignment="1">
      <alignment vertical="top"/>
    </xf>
    <xf numFmtId="0" fontId="14" fillId="0" borderId="10" xfId="0" applyFont="1" applyFill="1" applyBorder="1" applyAlignment="1">
      <alignment vertical="top"/>
    </xf>
    <xf numFmtId="0" fontId="14" fillId="0" borderId="15" xfId="0" applyFont="1" applyFill="1" applyBorder="1" applyAlignment="1">
      <alignment vertical="top"/>
    </xf>
    <xf numFmtId="0" fontId="58" fillId="0" borderId="15" xfId="0" applyNumberFormat="1" applyFont="1" applyFill="1" applyBorder="1" applyAlignment="1">
      <alignment vertical="top"/>
    </xf>
    <xf numFmtId="0" fontId="14" fillId="0" borderId="0" xfId="0" applyFont="1" applyFill="1" applyAlignment="1">
      <alignment vertical="top" wrapText="1"/>
    </xf>
    <xf numFmtId="0" fontId="13" fillId="0" borderId="0" xfId="0" applyFont="1" applyFill="1"/>
    <xf numFmtId="0" fontId="18" fillId="0" borderId="7" xfId="0" applyFont="1" applyBorder="1"/>
    <xf numFmtId="43" fontId="18" fillId="0" borderId="4" xfId="1" applyFont="1" applyBorder="1" applyAlignment="1"/>
    <xf numFmtId="43" fontId="18" fillId="0" borderId="4" xfId="1" applyFont="1" applyBorder="1"/>
    <xf numFmtId="43" fontId="18" fillId="0" borderId="3" xfId="1" applyFont="1" applyBorder="1" applyAlignment="1">
      <alignment horizontal="center" vertical="center"/>
    </xf>
    <xf numFmtId="43" fontId="18" fillId="0" borderId="2" xfId="1" applyFont="1" applyBorder="1" applyAlignment="1">
      <alignment horizontal="center" vertical="center"/>
    </xf>
    <xf numFmtId="43" fontId="18" fillId="0" borderId="1" xfId="1" applyFont="1" applyBorder="1" applyAlignment="1">
      <alignment horizontal="center" vertical="center"/>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8" fillId="0" borderId="11" xfId="0" applyFont="1" applyBorder="1"/>
    <xf numFmtId="0" fontId="16" fillId="0" borderId="6" xfId="0" quotePrefix="1" applyFont="1" applyBorder="1" applyAlignment="1">
      <alignment horizontal="center"/>
    </xf>
    <xf numFmtId="43" fontId="16" fillId="0" borderId="3" xfId="0" quotePrefix="1" applyNumberFormat="1" applyFont="1" applyBorder="1" applyAlignment="1">
      <alignment horizontal="center"/>
    </xf>
    <xf numFmtId="0" fontId="18" fillId="0" borderId="9" xfId="0" applyFont="1" applyBorder="1"/>
    <xf numFmtId="0" fontId="16" fillId="0" borderId="0" xfId="0" quotePrefix="1" applyFont="1" applyBorder="1" applyAlignment="1">
      <alignment horizontal="center"/>
    </xf>
    <xf numFmtId="172" fontId="16" fillId="0" borderId="1" xfId="0" quotePrefix="1" applyNumberFormat="1" applyFont="1" applyBorder="1" applyAlignment="1">
      <alignment horizontal="center"/>
    </xf>
    <xf numFmtId="172" fontId="16" fillId="0" borderId="2" xfId="0" quotePrefix="1" applyNumberFormat="1" applyFont="1" applyBorder="1" applyAlignment="1">
      <alignment horizontal="center"/>
    </xf>
    <xf numFmtId="0" fontId="16" fillId="2" borderId="2" xfId="0" applyFont="1" applyFill="1" applyBorder="1" applyAlignment="1">
      <alignment horizontal="centerContinuous" vertical="center"/>
    </xf>
    <xf numFmtId="0" fontId="58" fillId="0" borderId="14" xfId="0" applyFont="1" applyFill="1" applyBorder="1" applyAlignment="1">
      <alignment horizontal="center" vertical="center"/>
    </xf>
    <xf numFmtId="0" fontId="60" fillId="35" borderId="0" xfId="8" applyFont="1" applyFill="1" applyAlignment="1">
      <alignment vertical="center"/>
    </xf>
    <xf numFmtId="0" fontId="16" fillId="35" borderId="1" xfId="8" quotePrefix="1" applyFont="1" applyFill="1" applyBorder="1" applyAlignment="1">
      <alignment horizontal="center" vertical="center"/>
    </xf>
    <xf numFmtId="0" fontId="16" fillId="35" borderId="1" xfId="8" applyFont="1" applyFill="1" applyBorder="1" applyAlignment="1">
      <alignment horizontal="center" vertical="center"/>
    </xf>
    <xf numFmtId="165" fontId="16" fillId="35" borderId="1" xfId="2" applyNumberFormat="1" applyFont="1" applyFill="1" applyBorder="1" applyAlignment="1">
      <alignment horizontal="center" vertical="center"/>
    </xf>
    <xf numFmtId="165" fontId="18" fillId="35" borderId="1" xfId="2" applyNumberFormat="1" applyFont="1" applyFill="1" applyBorder="1" applyAlignment="1">
      <alignment vertical="center"/>
    </xf>
    <xf numFmtId="0" fontId="18" fillId="35" borderId="1" xfId="8" applyFont="1" applyFill="1" applyBorder="1" applyAlignment="1">
      <alignment vertical="center"/>
    </xf>
    <xf numFmtId="164" fontId="18" fillId="35" borderId="1" xfId="2" applyNumberFormat="1" applyFont="1" applyFill="1" applyBorder="1" applyAlignment="1">
      <alignment vertical="center"/>
    </xf>
    <xf numFmtId="43" fontId="60" fillId="35" borderId="0" xfId="1" applyFont="1" applyFill="1" applyAlignment="1">
      <alignment vertical="center"/>
    </xf>
    <xf numFmtId="0" fontId="18" fillId="35" borderId="1" xfId="8" applyFont="1" applyFill="1" applyBorder="1" applyAlignment="1">
      <alignment vertical="center" wrapText="1"/>
    </xf>
    <xf numFmtId="43" fontId="18" fillId="35" borderId="1" xfId="1" applyFont="1" applyFill="1" applyBorder="1" applyAlignment="1">
      <alignment vertical="center"/>
    </xf>
    <xf numFmtId="0" fontId="18" fillId="35" borderId="1" xfId="8" applyFont="1" applyFill="1" applyBorder="1" applyAlignment="1">
      <alignment horizontal="left" vertical="center" wrapText="1"/>
    </xf>
    <xf numFmtId="43" fontId="18" fillId="35" borderId="0" xfId="1" applyFont="1" applyFill="1" applyAlignment="1">
      <alignment vertical="center"/>
    </xf>
    <xf numFmtId="0" fontId="60" fillId="35" borderId="2" xfId="8" applyFont="1" applyFill="1" applyBorder="1" applyAlignment="1">
      <alignment horizontal="center" vertical="center"/>
    </xf>
    <xf numFmtId="0" fontId="60" fillId="35" borderId="1" xfId="8" applyFont="1" applyFill="1" applyBorder="1" applyAlignment="1">
      <alignment horizontal="left" vertical="center"/>
    </xf>
    <xf numFmtId="0" fontId="60" fillId="35" borderId="1" xfId="8" quotePrefix="1" applyFont="1" applyFill="1" applyBorder="1" applyAlignment="1">
      <alignment horizontal="center"/>
    </xf>
    <xf numFmtId="0" fontId="60" fillId="35" borderId="1" xfId="8" quotePrefix="1" applyFont="1" applyFill="1" applyBorder="1" applyAlignment="1">
      <alignment vertical="center" wrapText="1"/>
    </xf>
    <xf numFmtId="0" fontId="60" fillId="35" borderId="1" xfId="8" applyFont="1" applyFill="1" applyBorder="1" applyAlignment="1">
      <alignment vertical="center" wrapText="1"/>
    </xf>
    <xf numFmtId="164" fontId="60" fillId="35" borderId="1" xfId="2" applyNumberFormat="1" applyFont="1" applyFill="1" applyBorder="1" applyAlignment="1">
      <alignment vertical="center"/>
    </xf>
    <xf numFmtId="165" fontId="60" fillId="35" borderId="1" xfId="2" applyNumberFormat="1" applyFont="1" applyFill="1" applyBorder="1" applyAlignment="1">
      <alignment vertical="center"/>
    </xf>
    <xf numFmtId="43" fontId="60" fillId="35" borderId="1" xfId="2" applyFont="1" applyFill="1" applyBorder="1" applyAlignment="1">
      <alignment vertical="center"/>
    </xf>
    <xf numFmtId="0" fontId="18" fillId="35" borderId="3" xfId="8" applyFont="1" applyFill="1" applyBorder="1" applyAlignment="1">
      <alignment vertical="center"/>
    </xf>
    <xf numFmtId="165" fontId="18" fillId="35" borderId="3" xfId="2" applyNumberFormat="1" applyFont="1" applyFill="1" applyBorder="1" applyAlignment="1">
      <alignment vertical="center"/>
    </xf>
    <xf numFmtId="43" fontId="18" fillId="35" borderId="3" xfId="2" applyFont="1" applyFill="1" applyBorder="1" applyAlignment="1">
      <alignment vertical="center"/>
    </xf>
    <xf numFmtId="164" fontId="18" fillId="35" borderId="3" xfId="2" applyNumberFormat="1" applyFont="1" applyFill="1" applyBorder="1" applyAlignment="1">
      <alignment vertical="center"/>
    </xf>
    <xf numFmtId="0" fontId="12" fillId="0" borderId="5"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5" fillId="0" borderId="15" xfId="0" applyFont="1" applyFill="1" applyBorder="1"/>
    <xf numFmtId="0" fontId="18" fillId="0" borderId="3" xfId="0" applyFont="1" applyBorder="1"/>
    <xf numFmtId="0" fontId="18" fillId="0" borderId="3" xfId="0" applyFont="1" applyBorder="1" applyAlignment="1">
      <alignment vertical="center"/>
    </xf>
    <xf numFmtId="43" fontId="18" fillId="0" borderId="3" xfId="1" applyFont="1" applyBorder="1" applyAlignment="1">
      <alignment vertical="center"/>
    </xf>
    <xf numFmtId="0" fontId="58" fillId="0" borderId="15" xfId="0" applyFont="1" applyBorder="1"/>
    <xf numFmtId="0" fontId="61" fillId="0" borderId="0" xfId="0" applyFont="1" applyBorder="1"/>
    <xf numFmtId="0" fontId="61" fillId="0" borderId="10" xfId="0" applyFont="1" applyBorder="1"/>
    <xf numFmtId="0" fontId="11" fillId="0" borderId="2" xfId="110" applyFont="1" applyBorder="1" applyAlignment="1">
      <alignment horizontal="left" vertical="center" wrapText="1"/>
    </xf>
    <xf numFmtId="43" fontId="11" fillId="0" borderId="2" xfId="1" applyFont="1" applyBorder="1" applyAlignment="1">
      <alignment vertical="center"/>
    </xf>
    <xf numFmtId="0" fontId="11" fillId="0" borderId="0" xfId="110" applyFont="1" applyBorder="1"/>
    <xf numFmtId="0" fontId="11" fillId="0" borderId="0" xfId="12" applyFont="1" applyBorder="1"/>
    <xf numFmtId="0" fontId="11" fillId="0" borderId="3" xfId="110" applyFont="1" applyBorder="1" applyAlignment="1">
      <alignment horizontal="left" vertical="center" wrapText="1"/>
    </xf>
    <xf numFmtId="43" fontId="11" fillId="0" borderId="3" xfId="1" applyFont="1" applyBorder="1" applyAlignment="1">
      <alignment vertical="center"/>
    </xf>
    <xf numFmtId="43" fontId="11" fillId="0" borderId="0" xfId="1" applyFont="1" applyBorder="1"/>
    <xf numFmtId="0" fontId="18" fillId="0" borderId="0" xfId="0" applyFont="1" applyBorder="1" applyAlignment="1">
      <alignment vertical="center"/>
    </xf>
    <xf numFmtId="0" fontId="11" fillId="0" borderId="6" xfId="0" applyFont="1" applyBorder="1"/>
    <xf numFmtId="43" fontId="18" fillId="0" borderId="2" xfId="1" applyFont="1" applyBorder="1" applyAlignment="1">
      <alignment vertical="center"/>
    </xf>
    <xf numFmtId="0" fontId="16" fillId="0" borderId="5" xfId="112" applyFont="1" applyBorder="1" applyAlignment="1">
      <alignment horizontal="justify" vertical="center" wrapText="1"/>
    </xf>
    <xf numFmtId="0" fontId="60" fillId="0" borderId="0" xfId="8" applyFont="1"/>
    <xf numFmtId="43" fontId="15" fillId="0" borderId="0" xfId="0" applyNumberFormat="1" applyFont="1" applyBorder="1" applyAlignment="1">
      <alignment horizontal="center" vertical="top"/>
    </xf>
    <xf numFmtId="0" fontId="58" fillId="0" borderId="15" xfId="0" applyFont="1" applyBorder="1" applyAlignment="1">
      <alignment horizontal="left" vertical="center"/>
    </xf>
    <xf numFmtId="43" fontId="59" fillId="0" borderId="15" xfId="1" applyFont="1" applyFill="1" applyBorder="1" applyAlignment="1">
      <alignment vertical="top"/>
    </xf>
    <xf numFmtId="43" fontId="59" fillId="0" borderId="0" xfId="1" applyFont="1" applyFill="1" applyBorder="1" applyAlignment="1">
      <alignment vertical="top"/>
    </xf>
    <xf numFmtId="43" fontId="59" fillId="0" borderId="10" xfId="1" applyFont="1" applyFill="1" applyBorder="1" applyAlignment="1">
      <alignment vertical="top"/>
    </xf>
    <xf numFmtId="0" fontId="61" fillId="0" borderId="15" xfId="0" applyFont="1" applyBorder="1"/>
    <xf numFmtId="43" fontId="61" fillId="0" borderId="0" xfId="1" applyFont="1" applyBorder="1" applyAlignment="1">
      <alignment vertical="top"/>
    </xf>
    <xf numFmtId="0" fontId="59" fillId="0" borderId="15" xfId="0" applyFont="1" applyFill="1" applyBorder="1" applyAlignment="1">
      <alignment vertical="top"/>
    </xf>
    <xf numFmtId="0" fontId="59" fillId="0" borderId="0" xfId="0" applyFont="1" applyFill="1" applyBorder="1" applyAlignment="1">
      <alignment vertical="top"/>
    </xf>
    <xf numFmtId="0" fontId="59" fillId="0" borderId="10" xfId="0" applyFont="1" applyFill="1" applyBorder="1" applyAlignment="1">
      <alignment vertical="top"/>
    </xf>
    <xf numFmtId="43" fontId="18" fillId="0" borderId="1" xfId="1" applyFont="1" applyFill="1" applyBorder="1" applyAlignment="1">
      <alignment horizontal="center" vertical="center"/>
    </xf>
    <xf numFmtId="43" fontId="18" fillId="0" borderId="3" xfId="1" applyFont="1" applyFill="1" applyBorder="1" applyAlignment="1">
      <alignment horizontal="center" vertical="center"/>
    </xf>
    <xf numFmtId="43" fontId="18" fillId="0" borderId="3" xfId="1" applyFont="1" applyFill="1" applyBorder="1" applyAlignment="1">
      <alignment vertical="top"/>
    </xf>
    <xf numFmtId="43" fontId="18" fillId="0" borderId="4" xfId="1" applyFont="1" applyFill="1" applyBorder="1" applyAlignment="1"/>
    <xf numFmtId="43" fontId="18" fillId="0" borderId="2" xfId="1" applyFont="1" applyFill="1" applyBorder="1" applyAlignment="1">
      <alignment horizontal="center" vertical="center"/>
    </xf>
    <xf numFmtId="0" fontId="14" fillId="2" borderId="0" xfId="115" applyFont="1" applyFill="1" applyBorder="1" applyAlignment="1">
      <alignment horizontal="center" vertical="center" wrapText="1"/>
    </xf>
    <xf numFmtId="0" fontId="58" fillId="35" borderId="1" xfId="110" applyFont="1" applyFill="1" applyBorder="1" applyAlignment="1">
      <alignment horizontal="center"/>
    </xf>
    <xf numFmtId="0" fontId="15" fillId="0" borderId="1" xfId="110" applyFont="1" applyBorder="1" applyAlignment="1">
      <alignment horizontal="center"/>
    </xf>
    <xf numFmtId="0" fontId="15" fillId="0" borderId="3" xfId="110" applyFont="1" applyBorder="1" applyAlignment="1">
      <alignment horizontal="center"/>
    </xf>
    <xf numFmtId="0" fontId="11" fillId="0" borderId="0" xfId="110" applyFont="1" applyBorder="1" applyAlignment="1">
      <alignment horizontal="center"/>
    </xf>
    <xf numFmtId="0" fontId="11" fillId="0" borderId="0" xfId="110" applyFont="1" applyAlignment="1">
      <alignment horizontal="center"/>
    </xf>
    <xf numFmtId="0" fontId="16" fillId="0" borderId="0" xfId="0" applyFont="1" applyBorder="1" applyAlignment="1">
      <alignment horizontal="center" vertical="top"/>
    </xf>
    <xf numFmtId="0" fontId="16" fillId="0" borderId="6" xfId="0" applyFont="1" applyBorder="1" applyAlignment="1">
      <alignment horizontal="center" vertical="top"/>
    </xf>
    <xf numFmtId="0" fontId="16" fillId="0" borderId="7" xfId="0" applyFont="1" applyBorder="1" applyAlignment="1">
      <alignment horizontal="center" vertical="top"/>
    </xf>
    <xf numFmtId="0" fontId="16" fillId="0" borderId="14" xfId="0" applyFont="1" applyBorder="1" applyAlignment="1">
      <alignment horizontal="center" vertical="top"/>
    </xf>
    <xf numFmtId="0" fontId="11" fillId="0" borderId="0" xfId="0" applyFont="1" applyFill="1" applyAlignment="1">
      <alignment horizontal="center"/>
    </xf>
    <xf numFmtId="0" fontId="11" fillId="0" borderId="0" xfId="8" applyFont="1" applyAlignment="1">
      <alignment horizontal="center"/>
    </xf>
    <xf numFmtId="0" fontId="18" fillId="35" borderId="1" xfId="8" applyFont="1" applyFill="1" applyBorder="1" applyAlignment="1">
      <alignment horizontal="center" vertical="center"/>
    </xf>
    <xf numFmtId="0" fontId="18" fillId="35" borderId="1" xfId="8" applyFont="1" applyFill="1" applyBorder="1" applyAlignment="1">
      <alignment horizontal="center"/>
    </xf>
    <xf numFmtId="0" fontId="18" fillId="0" borderId="1" xfId="8" applyFont="1" applyBorder="1" applyAlignment="1">
      <alignment horizontal="center" vertical="center"/>
    </xf>
    <xf numFmtId="0" fontId="18" fillId="0" borderId="3" xfId="8" applyFont="1" applyBorder="1" applyAlignment="1">
      <alignment horizontal="center" vertical="center"/>
    </xf>
    <xf numFmtId="0" fontId="11" fillId="0" borderId="0" xfId="8" applyFont="1" applyBorder="1" applyAlignment="1">
      <alignment horizontal="center"/>
    </xf>
    <xf numFmtId="0" fontId="60" fillId="35" borderId="0" xfId="8" applyFont="1" applyFill="1" applyAlignment="1">
      <alignment horizontal="center" vertical="center"/>
    </xf>
    <xf numFmtId="0" fontId="14" fillId="2" borderId="4" xfId="1" applyNumberFormat="1" applyFont="1" applyFill="1" applyBorder="1" applyAlignment="1">
      <alignment horizontal="center" vertical="top" wrapText="1"/>
    </xf>
    <xf numFmtId="0" fontId="60" fillId="0" borderId="1" xfId="0" applyFont="1" applyBorder="1" applyAlignment="1">
      <alignment horizontal="left" vertical="center" wrapText="1"/>
    </xf>
    <xf numFmtId="0" fontId="60" fillId="0" borderId="1" xfId="0" applyFont="1" applyFill="1" applyBorder="1" applyAlignment="1">
      <alignment horizontal="left" vertical="center" wrapText="1"/>
    </xf>
    <xf numFmtId="0" fontId="11" fillId="0" borderId="0" xfId="12" applyFont="1" applyBorder="1" applyAlignment="1">
      <alignment wrapText="1"/>
    </xf>
    <xf numFmtId="43" fontId="18" fillId="0" borderId="0" xfId="0" applyNumberFormat="1" applyFont="1"/>
    <xf numFmtId="0" fontId="18" fillId="0" borderId="10" xfId="0" applyFont="1" applyFill="1" applyBorder="1" applyAlignment="1">
      <alignment horizontal="justify" vertical="top"/>
    </xf>
    <xf numFmtId="0" fontId="18" fillId="0" borderId="11" xfId="0" applyFont="1" applyFill="1" applyBorder="1" applyAlignment="1">
      <alignment horizontal="justify" vertical="top"/>
    </xf>
    <xf numFmtId="0" fontId="18" fillId="0" borderId="12" xfId="0" applyFont="1" applyFill="1" applyBorder="1" applyAlignment="1">
      <alignment horizontal="justify" vertical="top"/>
    </xf>
    <xf numFmtId="0" fontId="14" fillId="0" borderId="15" xfId="0" applyFont="1" applyBorder="1" applyAlignment="1">
      <alignment vertical="top"/>
    </xf>
    <xf numFmtId="0" fontId="14" fillId="0" borderId="0" xfId="0" applyFont="1" applyBorder="1" applyAlignment="1">
      <alignment vertical="top"/>
    </xf>
    <xf numFmtId="0" fontId="14" fillId="0" borderId="10" xfId="0" applyFont="1" applyBorder="1" applyAlignment="1">
      <alignment vertical="top"/>
    </xf>
    <xf numFmtId="0" fontId="16" fillId="2" borderId="12" xfId="0" applyFont="1" applyFill="1" applyBorder="1" applyAlignment="1">
      <alignment horizontal="center" vertical="center" wrapText="1"/>
    </xf>
    <xf numFmtId="0" fontId="58" fillId="0" borderId="15" xfId="0" applyFont="1" applyBorder="1" applyAlignment="1">
      <alignment vertical="top"/>
    </xf>
    <xf numFmtId="0" fontId="58" fillId="0" borderId="0" xfId="0" applyFont="1" applyBorder="1" applyAlignment="1">
      <alignment vertical="top"/>
    </xf>
    <xf numFmtId="0" fontId="58" fillId="0" borderId="10" xfId="0" applyFont="1" applyBorder="1" applyAlignment="1">
      <alignment vertical="top"/>
    </xf>
    <xf numFmtId="0" fontId="58" fillId="0" borderId="15" xfId="0" applyFont="1" applyBorder="1" applyAlignment="1">
      <alignment vertical="top" wrapText="1"/>
    </xf>
    <xf numFmtId="0" fontId="58" fillId="0" borderId="15" xfId="0" applyFont="1" applyBorder="1" applyAlignment="1">
      <alignment horizontal="left" vertical="top" wrapText="1"/>
    </xf>
    <xf numFmtId="0" fontId="58" fillId="0" borderId="0" xfId="0" applyFont="1" applyBorder="1" applyAlignment="1">
      <alignment horizontal="left" vertical="top" wrapText="1"/>
    </xf>
    <xf numFmtId="0" fontId="58" fillId="0" borderId="10" xfId="0" applyFont="1" applyBorder="1" applyAlignment="1">
      <alignment horizontal="left" vertical="top" wrapText="1"/>
    </xf>
    <xf numFmtId="0" fontId="58" fillId="0" borderId="15"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58" fillId="0" borderId="10" xfId="0" applyFont="1" applyFill="1" applyBorder="1" applyAlignment="1">
      <alignment horizontal="left" vertical="center" wrapText="1"/>
    </xf>
    <xf numFmtId="0" fontId="58" fillId="0" borderId="15" xfId="0" applyFont="1" applyBorder="1" applyAlignment="1">
      <alignment horizontal="left" vertical="top"/>
    </xf>
    <xf numFmtId="0" fontId="58" fillId="0" borderId="0" xfId="0" applyFont="1" applyBorder="1" applyAlignment="1">
      <alignment horizontal="left" vertical="top"/>
    </xf>
    <xf numFmtId="0" fontId="58" fillId="0" borderId="10" xfId="0" applyFont="1" applyBorder="1" applyAlignment="1">
      <alignment horizontal="left" vertical="top"/>
    </xf>
    <xf numFmtId="0" fontId="59" fillId="0" borderId="15" xfId="0" applyFont="1" applyBorder="1" applyAlignment="1">
      <alignment vertical="top"/>
    </xf>
    <xf numFmtId="0" fontId="59" fillId="0" borderId="0" xfId="0" applyFont="1" applyBorder="1" applyAlignment="1">
      <alignment vertical="top"/>
    </xf>
    <xf numFmtId="0" fontId="59" fillId="0" borderId="10" xfId="0" applyFont="1" applyBorder="1" applyAlignment="1">
      <alignment vertical="top"/>
    </xf>
    <xf numFmtId="0" fontId="62" fillId="2" borderId="12" xfId="0" applyFont="1" applyFill="1" applyBorder="1" applyAlignment="1">
      <alignment horizontal="center" vertical="center" wrapText="1"/>
    </xf>
    <xf numFmtId="43" fontId="59" fillId="0" borderId="0" xfId="1" applyFont="1" applyBorder="1" applyAlignment="1">
      <alignment vertical="top"/>
    </xf>
    <xf numFmtId="43" fontId="59" fillId="0" borderId="10" xfId="1" applyFont="1" applyBorder="1" applyAlignment="1">
      <alignment vertical="top"/>
    </xf>
    <xf numFmtId="43" fontId="59" fillId="0" borderId="0" xfId="1" applyFont="1" applyBorder="1" applyAlignment="1">
      <alignment horizontal="left" vertical="top"/>
    </xf>
    <xf numFmtId="43" fontId="59" fillId="0" borderId="10" xfId="1" applyFont="1" applyBorder="1" applyAlignment="1">
      <alignment horizontal="left" vertical="top"/>
    </xf>
    <xf numFmtId="0" fontId="16" fillId="2" borderId="3" xfId="110" applyFont="1" applyFill="1" applyBorder="1" applyAlignment="1">
      <alignment horizontal="center" vertical="center" wrapText="1"/>
    </xf>
    <xf numFmtId="0" fontId="60" fillId="35" borderId="1" xfId="8" quotePrefix="1" applyFont="1" applyFill="1" applyBorder="1" applyAlignment="1">
      <alignment vertical="center"/>
    </xf>
    <xf numFmtId="0" fontId="60" fillId="35" borderId="1" xfId="8" quotePrefix="1" applyFont="1" applyFill="1" applyBorder="1" applyAlignment="1">
      <alignment horizontal="left" vertical="center"/>
    </xf>
    <xf numFmtId="0" fontId="58" fillId="35" borderId="0" xfId="110" applyFont="1" applyFill="1" applyBorder="1" applyAlignment="1">
      <alignment horizontal="left" wrapText="1"/>
    </xf>
    <xf numFmtId="0" fontId="12" fillId="0" borderId="6" xfId="0" applyFont="1" applyFill="1" applyBorder="1" applyAlignment="1">
      <alignment horizontal="right" vertical="center" wrapText="1"/>
    </xf>
    <xf numFmtId="0" fontId="14" fillId="2" borderId="0" xfId="115" applyFont="1" applyFill="1" applyBorder="1" applyAlignment="1">
      <alignment horizontal="right" vertical="center" wrapText="1"/>
    </xf>
    <xf numFmtId="0" fontId="58" fillId="0" borderId="1" xfId="110" applyNumberFormat="1" applyFont="1" applyBorder="1" applyAlignment="1">
      <alignment horizontal="right"/>
    </xf>
    <xf numFmtId="0" fontId="58" fillId="0" borderId="0" xfId="110" applyFont="1" applyBorder="1" applyAlignment="1">
      <alignment horizontal="right"/>
    </xf>
    <xf numFmtId="0" fontId="58" fillId="35" borderId="1" xfId="110" applyFont="1" applyFill="1" applyBorder="1" applyAlignment="1">
      <alignment horizontal="right"/>
    </xf>
    <xf numFmtId="0" fontId="58" fillId="35" borderId="1" xfId="110" applyFont="1" applyFill="1" applyBorder="1" applyAlignment="1">
      <alignment horizontal="right" wrapText="1"/>
    </xf>
    <xf numFmtId="0" fontId="11" fillId="0" borderId="1" xfId="110" applyFont="1" applyBorder="1" applyAlignment="1">
      <alignment horizontal="right"/>
    </xf>
    <xf numFmtId="0" fontId="15" fillId="0" borderId="1" xfId="110" applyFont="1" applyBorder="1" applyAlignment="1">
      <alignment horizontal="right"/>
    </xf>
    <xf numFmtId="0" fontId="15" fillId="0" borderId="3" xfId="110" applyFont="1" applyBorder="1" applyAlignment="1">
      <alignment horizontal="right"/>
    </xf>
    <xf numFmtId="0" fontId="11" fillId="0" borderId="0" xfId="110" applyFont="1" applyBorder="1" applyAlignment="1">
      <alignment horizontal="right"/>
    </xf>
    <xf numFmtId="0" fontId="11" fillId="0" borderId="0" xfId="110" applyFont="1" applyAlignment="1">
      <alignment horizontal="right"/>
    </xf>
    <xf numFmtId="43" fontId="58" fillId="0" borderId="3" xfId="1" applyFont="1" applyBorder="1" applyAlignment="1">
      <alignment vertical="center"/>
    </xf>
    <xf numFmtId="43" fontId="11" fillId="0" borderId="0" xfId="1" applyFont="1" applyFill="1"/>
    <xf numFmtId="0" fontId="58" fillId="35" borderId="1" xfId="0" applyFont="1" applyFill="1" applyBorder="1" applyAlignment="1">
      <alignment horizontal="center" vertical="center"/>
    </xf>
    <xf numFmtId="43" fontId="62" fillId="35" borderId="1" xfId="1" quotePrefix="1" applyFont="1" applyFill="1" applyBorder="1" applyAlignment="1">
      <alignment horizontal="center" vertical="center"/>
    </xf>
    <xf numFmtId="43" fontId="62" fillId="35" borderId="1" xfId="1" applyFont="1" applyFill="1" applyBorder="1" applyAlignment="1">
      <alignment vertical="center"/>
    </xf>
    <xf numFmtId="43" fontId="11" fillId="0" borderId="0" xfId="8" applyNumberFormat="1" applyFont="1"/>
    <xf numFmtId="0" fontId="58" fillId="35" borderId="15" xfId="0" applyFont="1" applyFill="1" applyBorder="1" applyAlignment="1">
      <alignment horizontal="center" vertical="center"/>
    </xf>
    <xf numFmtId="0" fontId="58" fillId="35" borderId="3" xfId="0" applyFont="1" applyFill="1" applyBorder="1" applyAlignment="1">
      <alignment horizontal="center" vertical="center"/>
    </xf>
    <xf numFmtId="0" fontId="58" fillId="35" borderId="2" xfId="0" applyFont="1" applyFill="1" applyBorder="1" applyAlignment="1">
      <alignment horizontal="center" vertical="center"/>
    </xf>
    <xf numFmtId="0" fontId="63" fillId="35" borderId="1" xfId="0" applyFont="1" applyFill="1" applyBorder="1" applyAlignment="1">
      <alignment horizontal="center" vertical="center"/>
    </xf>
    <xf numFmtId="0" fontId="60" fillId="35" borderId="3" xfId="8" applyFont="1" applyFill="1" applyBorder="1" applyAlignment="1">
      <alignment vertical="center" wrapText="1"/>
    </xf>
    <xf numFmtId="0" fontId="18" fillId="35" borderId="3" xfId="8" applyFont="1" applyFill="1" applyBorder="1" applyAlignment="1">
      <alignment horizontal="left" vertical="center" wrapText="1"/>
    </xf>
    <xf numFmtId="43" fontId="60" fillId="35" borderId="3" xfId="1" quotePrefix="1" applyFont="1" applyFill="1" applyBorder="1" applyAlignment="1">
      <alignment horizontal="center" vertical="center"/>
    </xf>
    <xf numFmtId="0" fontId="60" fillId="35" borderId="3" xfId="8" applyFont="1" applyFill="1" applyBorder="1" applyAlignment="1">
      <alignment horizontal="center" vertical="center"/>
    </xf>
    <xf numFmtId="0" fontId="60" fillId="35" borderId="3" xfId="8" applyFont="1" applyFill="1" applyBorder="1" applyAlignment="1">
      <alignment horizontal="left" vertical="center" wrapText="1"/>
    </xf>
    <xf numFmtId="0" fontId="60" fillId="35" borderId="3" xfId="8" quotePrefix="1" applyFont="1" applyFill="1" applyBorder="1" applyAlignment="1">
      <alignment horizontal="left" vertical="center" wrapText="1"/>
    </xf>
    <xf numFmtId="0" fontId="58" fillId="35" borderId="15" xfId="110" quotePrefix="1" applyNumberFormat="1" applyFont="1" applyFill="1" applyBorder="1" applyAlignment="1">
      <alignment horizontal="center"/>
    </xf>
    <xf numFmtId="0" fontId="58" fillId="35" borderId="15" xfId="110" applyNumberFormat="1" applyFont="1" applyFill="1" applyBorder="1" applyAlignment="1">
      <alignment horizontal="center"/>
    </xf>
    <xf numFmtId="0" fontId="61" fillId="0" borderId="1" xfId="110" applyFont="1" applyBorder="1" applyAlignment="1">
      <alignment horizontal="center"/>
    </xf>
    <xf numFmtId="43" fontId="58" fillId="0" borderId="1" xfId="1" applyFont="1" applyFill="1" applyBorder="1" applyAlignment="1">
      <alignment horizontal="right" vertical="center"/>
    </xf>
    <xf numFmtId="43" fontId="18" fillId="35" borderId="3" xfId="1" applyFont="1" applyFill="1" applyBorder="1" applyAlignment="1">
      <alignment vertical="center"/>
    </xf>
    <xf numFmtId="43" fontId="58" fillId="0" borderId="2" xfId="1" quotePrefix="1" applyFont="1" applyFill="1" applyBorder="1" applyAlignment="1">
      <alignment horizontal="center" vertical="center" wrapText="1"/>
    </xf>
    <xf numFmtId="43" fontId="59" fillId="0" borderId="2" xfId="1" quotePrefix="1" applyFont="1" applyFill="1" applyBorder="1" applyAlignment="1">
      <alignment horizontal="right" vertical="center"/>
    </xf>
    <xf numFmtId="43" fontId="59" fillId="0" borderId="1" xfId="1" applyFont="1" applyFill="1" applyBorder="1" applyAlignment="1">
      <alignment horizontal="right" vertical="center"/>
    </xf>
    <xf numFmtId="43" fontId="58" fillId="0" borderId="1" xfId="1" quotePrefix="1" applyFont="1" applyFill="1" applyBorder="1" applyAlignment="1">
      <alignment horizontal="right" vertical="center" wrapText="1"/>
    </xf>
    <xf numFmtId="43" fontId="58" fillId="0" borderId="15" xfId="1" quotePrefix="1" applyFont="1" applyFill="1" applyBorder="1" applyAlignment="1">
      <alignment horizontal="center" vertical="center" wrapText="1"/>
    </xf>
    <xf numFmtId="43" fontId="58" fillId="0" borderId="15" xfId="1" applyFont="1" applyFill="1" applyBorder="1" applyAlignment="1">
      <alignment horizontal="right" vertical="center"/>
    </xf>
    <xf numFmtId="43" fontId="58" fillId="0" borderId="3" xfId="1" quotePrefix="1" applyFont="1" applyFill="1" applyBorder="1" applyAlignment="1">
      <alignment horizontal="center" vertical="center" wrapText="1"/>
    </xf>
    <xf numFmtId="43" fontId="58" fillId="0" borderId="3" xfId="1" applyFont="1" applyFill="1" applyBorder="1" applyAlignment="1">
      <alignment horizontal="right" vertical="center"/>
    </xf>
    <xf numFmtId="43" fontId="58" fillId="0" borderId="2" xfId="1" applyFont="1" applyFill="1" applyBorder="1" applyAlignment="1">
      <alignment horizontal="right" vertical="center"/>
    </xf>
    <xf numFmtId="43" fontId="58" fillId="0" borderId="1" xfId="1" applyFont="1" applyFill="1" applyBorder="1" applyAlignment="1">
      <alignment horizontal="center" vertical="center" wrapText="1"/>
    </xf>
    <xf numFmtId="0" fontId="16" fillId="0" borderId="10" xfId="0" quotePrefix="1" applyFont="1" applyBorder="1" applyAlignment="1">
      <alignment horizontal="justify" vertical="center"/>
    </xf>
    <xf numFmtId="2" fontId="16" fillId="0" borderId="11" xfId="110" quotePrefix="1" applyNumberFormat="1" applyFont="1" applyBorder="1" applyAlignment="1">
      <alignment horizontal="center" vertical="center"/>
    </xf>
    <xf numFmtId="0" fontId="16" fillId="2" borderId="1" xfId="110" applyFont="1" applyFill="1" applyBorder="1" applyAlignment="1">
      <alignment horizontal="center" vertical="center" wrapText="1"/>
    </xf>
    <xf numFmtId="43" fontId="60" fillId="35" borderId="1" xfId="1" quotePrefix="1" applyFont="1" applyFill="1" applyBorder="1" applyAlignment="1">
      <alignment horizontal="right" vertical="center"/>
    </xf>
    <xf numFmtId="43" fontId="60" fillId="35" borderId="3" xfId="1" quotePrefix="1" applyFont="1" applyFill="1" applyBorder="1" applyAlignment="1">
      <alignment horizontal="right" vertical="center"/>
    </xf>
    <xf numFmtId="43" fontId="60" fillId="35" borderId="1" xfId="1" applyFont="1" applyFill="1" applyBorder="1" applyAlignment="1">
      <alignment horizontal="right" vertical="center"/>
    </xf>
    <xf numFmtId="43" fontId="18" fillId="35" borderId="1" xfId="1" applyFont="1" applyFill="1" applyBorder="1" applyAlignment="1">
      <alignment horizontal="right" vertical="center"/>
    </xf>
    <xf numFmtId="43" fontId="60" fillId="0" borderId="1" xfId="1" quotePrefix="1" applyFont="1" applyFill="1" applyBorder="1" applyAlignment="1">
      <alignment horizontal="right" vertical="center" wrapText="1"/>
    </xf>
    <xf numFmtId="43" fontId="18" fillId="35" borderId="3" xfId="1" applyFont="1" applyFill="1" applyBorder="1" applyAlignment="1">
      <alignment horizontal="right" vertical="center"/>
    </xf>
    <xf numFmtId="0" fontId="60" fillId="0" borderId="3" xfId="0" applyFont="1" applyFill="1" applyBorder="1" applyAlignment="1">
      <alignment horizontal="left" vertical="center" wrapText="1"/>
    </xf>
    <xf numFmtId="0" fontId="62" fillId="0" borderId="3" xfId="0" applyFont="1" applyFill="1" applyBorder="1" applyAlignment="1">
      <alignment horizontal="left" vertical="center" wrapText="1"/>
    </xf>
    <xf numFmtId="0" fontId="62" fillId="0" borderId="3" xfId="0" applyFont="1" applyFill="1" applyBorder="1" applyAlignment="1">
      <alignment vertical="center"/>
    </xf>
    <xf numFmtId="0" fontId="60" fillId="0" borderId="1" xfId="0" applyFont="1" applyFill="1" applyBorder="1" applyAlignment="1">
      <alignment horizontal="left" vertical="center"/>
    </xf>
    <xf numFmtId="0" fontId="60" fillId="0" borderId="3" xfId="0" applyFont="1" applyFill="1" applyBorder="1" applyAlignment="1">
      <alignment horizontal="left" vertical="center"/>
    </xf>
    <xf numFmtId="0" fontId="65" fillId="0" borderId="1" xfId="0" applyFont="1" applyFill="1" applyBorder="1" applyAlignment="1">
      <alignment horizontal="left" vertical="center"/>
    </xf>
    <xf numFmtId="0" fontId="59" fillId="0" borderId="1" xfId="0" quotePrefix="1" applyFont="1" applyFill="1" applyBorder="1" applyAlignment="1">
      <alignment horizontal="left" vertical="center" wrapText="1"/>
    </xf>
    <xf numFmtId="0" fontId="59" fillId="0" borderId="1" xfId="0" applyFont="1" applyFill="1" applyBorder="1" applyAlignment="1">
      <alignment horizontal="center" vertical="center"/>
    </xf>
    <xf numFmtId="0" fontId="62" fillId="0" borderId="1" xfId="0" quotePrefix="1" applyFont="1" applyFill="1" applyBorder="1" applyAlignment="1">
      <alignment horizontal="left" vertical="center" wrapText="1"/>
    </xf>
    <xf numFmtId="0" fontId="62" fillId="0" borderId="1" xfId="0" quotePrefix="1" applyFont="1" applyFill="1" applyBorder="1" applyAlignment="1">
      <alignment horizontal="center" vertical="center"/>
    </xf>
    <xf numFmtId="0" fontId="53" fillId="35" borderId="0" xfId="121" applyFont="1" applyFill="1" applyBorder="1"/>
    <xf numFmtId="43" fontId="55" fillId="35" borderId="4" xfId="122" applyFont="1" applyFill="1" applyBorder="1" applyAlignment="1">
      <alignment horizontal="justify" vertical="center" wrapText="1"/>
    </xf>
    <xf numFmtId="43" fontId="55" fillId="35" borderId="4" xfId="121" applyNumberFormat="1" applyFont="1" applyFill="1" applyBorder="1" applyAlignment="1">
      <alignment horizontal="justify" vertical="center" wrapText="1"/>
    </xf>
    <xf numFmtId="0" fontId="55" fillId="35" borderId="4" xfId="121" applyFont="1" applyFill="1" applyBorder="1" applyAlignment="1">
      <alignment horizontal="justify" vertical="center" wrapText="1"/>
    </xf>
    <xf numFmtId="0" fontId="55" fillId="35" borderId="4" xfId="121" applyFont="1" applyFill="1" applyBorder="1" applyAlignment="1">
      <alignment horizontal="center" vertical="center" wrapText="1"/>
    </xf>
    <xf numFmtId="43" fontId="55" fillId="35" borderId="12" xfId="122" applyFont="1" applyFill="1" applyBorder="1" applyAlignment="1">
      <alignment horizontal="justify" vertical="center" wrapText="1"/>
    </xf>
    <xf numFmtId="43" fontId="55" fillId="0" borderId="12" xfId="122" applyFont="1" applyFill="1" applyBorder="1" applyAlignment="1">
      <alignment horizontal="justify" vertical="center" wrapText="1"/>
    </xf>
    <xf numFmtId="0" fontId="55" fillId="0" borderId="4" xfId="121" applyFont="1" applyFill="1" applyBorder="1" applyAlignment="1">
      <alignment horizontal="justify" vertical="center" wrapText="1"/>
    </xf>
    <xf numFmtId="43" fontId="55" fillId="0" borderId="4" xfId="121" applyNumberFormat="1" applyFont="1" applyFill="1" applyBorder="1" applyAlignment="1">
      <alignment horizontal="justify" vertical="center" wrapText="1"/>
    </xf>
    <xf numFmtId="0" fontId="55" fillId="35" borderId="4" xfId="122" applyNumberFormat="1" applyFont="1" applyFill="1" applyBorder="1" applyAlignment="1">
      <alignment horizontal="justify" vertical="center" wrapText="1"/>
    </xf>
    <xf numFmtId="0" fontId="53" fillId="35" borderId="0" xfId="121" applyFont="1" applyFill="1" applyBorder="1" applyAlignment="1">
      <alignment vertical="center"/>
    </xf>
    <xf numFmtId="0" fontId="52" fillId="0" borderId="7" xfId="121" applyFont="1" applyFill="1" applyBorder="1" applyAlignment="1">
      <alignment horizontal="justify" vertical="center"/>
    </xf>
    <xf numFmtId="43" fontId="11" fillId="0" borderId="0" xfId="110" applyNumberFormat="1" applyFont="1"/>
    <xf numFmtId="0" fontId="11" fillId="0" borderId="15" xfId="8" applyFont="1" applyBorder="1"/>
    <xf numFmtId="0" fontId="11" fillId="0" borderId="10" xfId="8" applyFont="1" applyBorder="1"/>
    <xf numFmtId="0" fontId="18" fillId="35" borderId="0" xfId="8" applyFont="1" applyFill="1" applyBorder="1" applyAlignment="1">
      <alignment horizontal="right" vertical="center"/>
    </xf>
    <xf numFmtId="0" fontId="60" fillId="35" borderId="2" xfId="8" applyFont="1" applyFill="1" applyBorder="1" applyAlignment="1">
      <alignment horizontal="left" vertical="center" wrapText="1"/>
    </xf>
    <xf numFmtId="0" fontId="60" fillId="35" borderId="2" xfId="8" quotePrefix="1" applyFont="1" applyFill="1" applyBorder="1" applyAlignment="1">
      <alignment horizontal="left" vertical="center" wrapText="1"/>
    </xf>
    <xf numFmtId="43" fontId="60" fillId="35" borderId="2" xfId="1" quotePrefix="1" applyFont="1" applyFill="1" applyBorder="1" applyAlignment="1">
      <alignment horizontal="right" vertical="center"/>
    </xf>
    <xf numFmtId="43" fontId="62" fillId="35" borderId="2" xfId="1" quotePrefix="1" applyFont="1" applyFill="1" applyBorder="1" applyAlignment="1">
      <alignment horizontal="center" vertical="center"/>
    </xf>
    <xf numFmtId="43" fontId="60" fillId="35" borderId="2" xfId="1" quotePrefix="1" applyFont="1" applyFill="1" applyBorder="1" applyAlignment="1">
      <alignment horizontal="center" vertical="center"/>
    </xf>
    <xf numFmtId="0" fontId="18" fillId="35" borderId="0" xfId="8" applyFont="1" applyFill="1" applyBorder="1" applyAlignment="1">
      <alignment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4" fillId="0" borderId="5" xfId="0" applyFont="1" applyBorder="1" applyAlignment="1">
      <alignment horizontal="justify" vertical="center"/>
    </xf>
    <xf numFmtId="0" fontId="14" fillId="0" borderId="7" xfId="0" applyFont="1" applyBorder="1" applyAlignment="1">
      <alignment horizontal="justify" vertical="center"/>
    </xf>
    <xf numFmtId="0" fontId="14" fillId="0" borderId="12" xfId="0" applyFont="1" applyBorder="1" applyAlignment="1">
      <alignment horizontal="justify" vertical="center"/>
    </xf>
    <xf numFmtId="0" fontId="16" fillId="2" borderId="8" xfId="0" applyFont="1" applyFill="1" applyBorder="1" applyAlignment="1">
      <alignment horizontal="justify" vertical="center" wrapText="1"/>
    </xf>
    <xf numFmtId="0" fontId="16" fillId="2" borderId="9" xfId="0" applyFont="1" applyFill="1" applyBorder="1" applyAlignment="1">
      <alignment horizontal="justify" vertical="center" wrapText="1"/>
    </xf>
    <xf numFmtId="0" fontId="16" fillId="2" borderId="14" xfId="0" applyFont="1" applyFill="1" applyBorder="1" applyAlignment="1">
      <alignment horizontal="justify" vertical="center" wrapText="1"/>
    </xf>
    <xf numFmtId="0" fontId="16" fillId="2" borderId="11" xfId="0" applyFont="1" applyFill="1" applyBorder="1" applyAlignment="1">
      <alignment horizontal="justify" vertical="center" wrapText="1"/>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2" xfId="0" applyFont="1" applyFill="1" applyBorder="1" applyAlignment="1">
      <alignment horizontal="center" vertical="center"/>
    </xf>
    <xf numFmtId="0" fontId="13" fillId="2" borderId="3"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2" xfId="0" applyFont="1" applyFill="1" applyBorder="1" applyAlignment="1">
      <alignment horizontal="center" wrapText="1"/>
    </xf>
    <xf numFmtId="0" fontId="16" fillId="2" borderId="3" xfId="0" applyFont="1" applyFill="1" applyBorder="1" applyAlignment="1">
      <alignment horizontal="center" wrapText="1"/>
    </xf>
    <xf numFmtId="0" fontId="12" fillId="2" borderId="8" xfId="8" applyFont="1" applyFill="1" applyBorder="1" applyAlignment="1">
      <alignment horizontal="center" vertical="center" wrapText="1"/>
    </xf>
    <xf numFmtId="0" fontId="12" fillId="2" borderId="13" xfId="8" applyFont="1" applyFill="1" applyBorder="1" applyAlignment="1">
      <alignment horizontal="center" vertical="center" wrapText="1"/>
    </xf>
    <xf numFmtId="0" fontId="12" fillId="2" borderId="9" xfId="8" applyFont="1" applyFill="1" applyBorder="1" applyAlignment="1">
      <alignment horizontal="center" vertical="center" wrapText="1"/>
    </xf>
    <xf numFmtId="0" fontId="12" fillId="2" borderId="14" xfId="8" applyFont="1" applyFill="1" applyBorder="1" applyAlignment="1">
      <alignment horizontal="center" vertical="center" wrapText="1"/>
    </xf>
    <xf numFmtId="0" fontId="12" fillId="2" borderId="6" xfId="8" applyFont="1" applyFill="1" applyBorder="1" applyAlignment="1">
      <alignment horizontal="center" vertical="center" wrapText="1"/>
    </xf>
    <xf numFmtId="0" fontId="12" fillId="2" borderId="11"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4" fillId="0" borderId="5" xfId="8" applyFont="1" applyBorder="1" applyAlignment="1">
      <alignment horizontal="justify" vertical="center"/>
    </xf>
    <xf numFmtId="0" fontId="14" fillId="0" borderId="7" xfId="8" applyFont="1" applyBorder="1" applyAlignment="1">
      <alignment horizontal="justify" vertical="center"/>
    </xf>
    <xf numFmtId="0" fontId="14" fillId="0" borderId="12" xfId="8" applyFont="1" applyBorder="1" applyAlignment="1">
      <alignment horizontal="justify" vertical="center"/>
    </xf>
    <xf numFmtId="0" fontId="14" fillId="2" borderId="2" xfId="8" applyFont="1" applyFill="1" applyBorder="1" applyAlignment="1">
      <alignment horizontal="center" vertical="center"/>
    </xf>
    <xf numFmtId="0" fontId="14" fillId="2" borderId="1" xfId="8" applyFont="1" applyFill="1" applyBorder="1" applyAlignment="1">
      <alignment horizontal="center" vertical="center"/>
    </xf>
    <xf numFmtId="0" fontId="14" fillId="2" borderId="3" xfId="8" applyFont="1" applyFill="1" applyBorder="1" applyAlignment="1">
      <alignment horizontal="center" vertical="center"/>
    </xf>
    <xf numFmtId="0" fontId="14" fillId="2" borderId="1" xfId="8" applyFont="1" applyFill="1" applyBorder="1" applyAlignment="1">
      <alignment horizontal="center" vertical="center" wrapText="1"/>
    </xf>
    <xf numFmtId="0" fontId="15" fillId="2" borderId="1" xfId="8" applyFont="1" applyFill="1" applyBorder="1" applyAlignment="1">
      <alignment horizontal="center" vertical="center" wrapText="1"/>
    </xf>
    <xf numFmtId="0" fontId="15" fillId="2" borderId="3" xfId="8" applyFont="1" applyFill="1" applyBorder="1" applyAlignment="1">
      <alignment horizontal="center" vertical="center" wrapText="1"/>
    </xf>
    <xf numFmtId="0" fontId="14" fillId="2" borderId="5" xfId="8" applyFont="1" applyFill="1" applyBorder="1" applyAlignment="1">
      <alignment horizontal="center" vertical="center" wrapText="1"/>
    </xf>
    <xf numFmtId="0" fontId="14" fillId="2" borderId="7" xfId="8" applyFont="1" applyFill="1" applyBorder="1" applyAlignment="1">
      <alignment horizontal="center" vertical="center" wrapText="1"/>
    </xf>
    <xf numFmtId="0" fontId="14" fillId="2" borderId="12" xfId="8" applyFont="1" applyFill="1" applyBorder="1" applyAlignment="1">
      <alignment horizontal="center" vertical="center" wrapText="1"/>
    </xf>
    <xf numFmtId="0" fontId="14" fillId="2" borderId="5" xfId="8" applyFont="1" applyFill="1" applyBorder="1" applyAlignment="1">
      <alignment horizontal="center" wrapText="1"/>
    </xf>
    <xf numFmtId="0" fontId="14" fillId="2" borderId="7" xfId="8" applyFont="1" applyFill="1" applyBorder="1" applyAlignment="1">
      <alignment horizontal="center" wrapText="1"/>
    </xf>
    <xf numFmtId="0" fontId="14" fillId="2" borderId="12" xfId="8" applyFont="1" applyFill="1" applyBorder="1" applyAlignment="1">
      <alignment horizontal="center" wrapText="1"/>
    </xf>
    <xf numFmtId="0" fontId="59" fillId="0" borderId="15" xfId="0" quotePrefix="1" applyFont="1" applyBorder="1" applyAlignment="1">
      <alignment horizontal="justify" vertical="center"/>
    </xf>
    <xf numFmtId="0" fontId="59" fillId="0" borderId="0" xfId="0" quotePrefix="1" applyFont="1" applyBorder="1" applyAlignment="1">
      <alignment horizontal="justify" vertical="center"/>
    </xf>
    <xf numFmtId="0" fontId="59" fillId="0" borderId="10" xfId="0" quotePrefix="1" applyFont="1" applyBorder="1" applyAlignment="1">
      <alignment horizontal="justify" vertical="center"/>
    </xf>
    <xf numFmtId="0" fontId="16" fillId="0" borderId="14" xfId="0" quotePrefix="1" applyFont="1" applyBorder="1" applyAlignment="1">
      <alignment horizontal="justify" vertical="center"/>
    </xf>
    <xf numFmtId="0" fontId="16" fillId="0" borderId="6" xfId="0" quotePrefix="1" applyFont="1" applyBorder="1" applyAlignment="1">
      <alignment horizontal="justify" vertical="center"/>
    </xf>
    <xf numFmtId="0" fontId="16" fillId="0" borderId="11" xfId="0" quotePrefix="1" applyFont="1" applyBorder="1" applyAlignment="1">
      <alignment horizontal="justify" vertical="center"/>
    </xf>
    <xf numFmtId="0" fontId="16" fillId="2" borderId="5" xfId="0" applyFont="1" applyFill="1" applyBorder="1" applyAlignment="1">
      <alignment horizontal="justify" vertical="center" wrapText="1"/>
    </xf>
    <xf numFmtId="0" fontId="16" fillId="2" borderId="7" xfId="0" applyFont="1" applyFill="1" applyBorder="1" applyAlignment="1">
      <alignment horizontal="justify" vertical="center" wrapText="1"/>
    </xf>
    <xf numFmtId="0" fontId="16" fillId="2" borderId="12" xfId="0" applyFont="1" applyFill="1" applyBorder="1" applyAlignment="1">
      <alignment horizontal="justify" vertical="center" wrapText="1"/>
    </xf>
    <xf numFmtId="0" fontId="59" fillId="0" borderId="15" xfId="0" applyFont="1" applyBorder="1" applyAlignment="1">
      <alignment horizontal="justify" vertical="center" wrapText="1"/>
    </xf>
    <xf numFmtId="0" fontId="59" fillId="0" borderId="15" xfId="0" applyFont="1" applyBorder="1" applyAlignment="1">
      <alignment horizontal="justify" vertical="center"/>
    </xf>
    <xf numFmtId="0" fontId="16" fillId="0" borderId="15" xfId="0" quotePrefix="1" applyFont="1" applyBorder="1" applyAlignment="1">
      <alignment horizontal="justify" vertical="center"/>
    </xf>
    <xf numFmtId="0" fontId="16" fillId="0" borderId="0" xfId="0" quotePrefix="1" applyFont="1" applyBorder="1" applyAlignment="1">
      <alignment horizontal="justify" vertical="center"/>
    </xf>
    <xf numFmtId="0" fontId="16" fillId="0" borderId="10" xfId="0" quotePrefix="1" applyFont="1" applyBorder="1" applyAlignment="1">
      <alignment horizontal="justify" vertical="center"/>
    </xf>
    <xf numFmtId="0" fontId="60" fillId="0" borderId="15" xfId="0" quotePrefix="1" applyFont="1" applyBorder="1" applyAlignment="1">
      <alignment horizontal="justify" vertical="center"/>
    </xf>
    <xf numFmtId="0" fontId="60" fillId="0" borderId="0" xfId="0" quotePrefix="1" applyFont="1" applyBorder="1" applyAlignment="1">
      <alignment horizontal="justify" vertical="center"/>
    </xf>
    <xf numFmtId="0" fontId="60" fillId="0" borderId="10" xfId="0" quotePrefix="1" applyFont="1" applyBorder="1" applyAlignment="1">
      <alignment horizontal="justify" vertical="center"/>
    </xf>
    <xf numFmtId="0" fontId="60" fillId="0" borderId="15" xfId="0" applyFont="1" applyBorder="1" applyAlignment="1">
      <alignment horizontal="left" vertical="center"/>
    </xf>
    <xf numFmtId="0" fontId="60" fillId="0" borderId="0" xfId="0" quotePrefix="1" applyFont="1" applyBorder="1" applyAlignment="1">
      <alignment horizontal="left" vertical="center"/>
    </xf>
    <xf numFmtId="0" fontId="60" fillId="0" borderId="10" xfId="0" quotePrefix="1" applyFont="1" applyBorder="1" applyAlignment="1">
      <alignment horizontal="left" vertical="center"/>
    </xf>
    <xf numFmtId="0" fontId="16" fillId="2" borderId="12" xfId="0" applyFont="1" applyFill="1" applyBorder="1" applyAlignment="1">
      <alignment horizontal="center" vertical="center" wrapText="1"/>
    </xf>
    <xf numFmtId="0" fontId="14" fillId="0" borderId="15" xfId="0" applyFont="1" applyBorder="1" applyAlignment="1">
      <alignment vertical="top"/>
    </xf>
    <xf numFmtId="0" fontId="14" fillId="0" borderId="0" xfId="0" applyFont="1" applyBorder="1" applyAlignment="1">
      <alignment vertical="top"/>
    </xf>
    <xf numFmtId="0" fontId="14" fillId="0" borderId="10" xfId="0" applyFont="1" applyBorder="1" applyAlignment="1">
      <alignment vertical="top"/>
    </xf>
    <xf numFmtId="0" fontId="58" fillId="0" borderId="15" xfId="0" applyFont="1" applyBorder="1" applyAlignment="1">
      <alignment vertical="top"/>
    </xf>
    <xf numFmtId="0" fontId="58" fillId="0" borderId="0" xfId="0" applyFont="1" applyBorder="1" applyAlignment="1">
      <alignment vertical="top"/>
    </xf>
    <xf numFmtId="0" fontId="58" fillId="0" borderId="10" xfId="0" applyFont="1" applyBorder="1" applyAlignment="1">
      <alignment vertical="top"/>
    </xf>
    <xf numFmtId="0" fontId="58" fillId="0" borderId="15" xfId="0" applyFont="1" applyBorder="1" applyAlignment="1">
      <alignment horizontal="left" vertical="top" wrapText="1"/>
    </xf>
    <xf numFmtId="0" fontId="58" fillId="0" borderId="0" xfId="0" applyFont="1" applyBorder="1" applyAlignment="1">
      <alignment horizontal="left" vertical="top" wrapText="1"/>
    </xf>
    <xf numFmtId="0" fontId="58" fillId="0" borderId="10" xfId="0" applyFont="1" applyBorder="1" applyAlignment="1">
      <alignment horizontal="left" vertical="top" wrapText="1"/>
    </xf>
    <xf numFmtId="0" fontId="16" fillId="2" borderId="8"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58" fillId="0" borderId="15"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58" fillId="0" borderId="10" xfId="0" applyFont="1" applyFill="1" applyBorder="1" applyAlignment="1">
      <alignment horizontal="left" vertical="center" wrapText="1"/>
    </xf>
    <xf numFmtId="0" fontId="58" fillId="0" borderId="15" xfId="0" applyFont="1" applyBorder="1" applyAlignment="1">
      <alignment vertical="top" wrapText="1"/>
    </xf>
    <xf numFmtId="0" fontId="58" fillId="0" borderId="0" xfId="0" applyFont="1" applyBorder="1" applyAlignment="1">
      <alignment vertical="top" wrapText="1"/>
    </xf>
    <xf numFmtId="0" fontId="58" fillId="0" borderId="10" xfId="0" applyFont="1" applyBorder="1" applyAlignment="1">
      <alignment vertical="top" wrapText="1"/>
    </xf>
    <xf numFmtId="43" fontId="14" fillId="0" borderId="15" xfId="1" applyFont="1" applyBorder="1" applyAlignment="1">
      <alignment vertical="top"/>
    </xf>
    <xf numFmtId="43" fontId="14" fillId="0" borderId="0" xfId="1" applyFont="1" applyBorder="1" applyAlignment="1">
      <alignment vertical="top"/>
    </xf>
    <xf numFmtId="43" fontId="14" fillId="0" borderId="10" xfId="1" applyFont="1" applyBorder="1" applyAlignment="1">
      <alignment vertical="top"/>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3" fillId="0" borderId="0" xfId="0" applyFont="1" applyBorder="1" applyAlignment="1">
      <alignment horizontal="center"/>
    </xf>
    <xf numFmtId="0" fontId="58" fillId="0" borderId="14" xfId="0" applyFont="1" applyBorder="1" applyAlignment="1">
      <alignment horizontal="left" vertical="top"/>
    </xf>
    <xf numFmtId="0" fontId="58" fillId="0" borderId="6" xfId="0" applyFont="1" applyBorder="1" applyAlignment="1">
      <alignment horizontal="left" vertical="top"/>
    </xf>
    <xf numFmtId="0" fontId="58" fillId="0" borderId="11" xfId="0" applyFont="1" applyBorder="1" applyAlignment="1">
      <alignment horizontal="left" vertical="top"/>
    </xf>
    <xf numFmtId="0" fontId="13" fillId="0" borderId="0" xfId="0" applyFont="1" applyAlignment="1">
      <alignment horizontal="center"/>
    </xf>
    <xf numFmtId="0" fontId="58" fillId="0" borderId="15" xfId="0" applyFont="1" applyBorder="1" applyAlignment="1">
      <alignment horizontal="left" vertical="top"/>
    </xf>
    <xf numFmtId="0" fontId="58" fillId="0" borderId="0" xfId="0" applyFont="1" applyBorder="1" applyAlignment="1">
      <alignment horizontal="left" vertical="top"/>
    </xf>
    <xf numFmtId="0" fontId="58" fillId="0" borderId="10" xfId="0" applyFont="1" applyBorder="1" applyAlignment="1">
      <alignment horizontal="left" vertical="top"/>
    </xf>
    <xf numFmtId="0" fontId="58" fillId="0" borderId="14" xfId="0" applyFont="1" applyBorder="1" applyAlignment="1">
      <alignment horizontal="left" vertical="top" wrapText="1"/>
    </xf>
    <xf numFmtId="0" fontId="58" fillId="0" borderId="6" xfId="0" applyFont="1" applyBorder="1" applyAlignment="1">
      <alignment horizontal="left" vertical="top" wrapText="1"/>
    </xf>
    <xf numFmtId="0" fontId="58" fillId="0" borderId="11" xfId="0" applyFont="1" applyBorder="1" applyAlignment="1">
      <alignment horizontal="left" vertical="top" wrapText="1"/>
    </xf>
    <xf numFmtId="0" fontId="59" fillId="0" borderId="15" xfId="0" applyFont="1" applyBorder="1" applyAlignment="1">
      <alignment vertical="top"/>
    </xf>
    <xf numFmtId="0" fontId="59" fillId="0" borderId="0" xfId="0" applyFont="1" applyBorder="1" applyAlignment="1">
      <alignment vertical="top"/>
    </xf>
    <xf numFmtId="0" fontId="59" fillId="0" borderId="10" xfId="0" applyFont="1" applyBorder="1" applyAlignment="1">
      <alignment vertical="top"/>
    </xf>
    <xf numFmtId="0" fontId="15" fillId="0" borderId="8" xfId="0" applyFont="1" applyBorder="1" applyAlignment="1">
      <alignment horizontal="center" vertical="top"/>
    </xf>
    <xf numFmtId="0" fontId="15" fillId="0" borderId="13" xfId="0" applyFont="1" applyBorder="1" applyAlignment="1">
      <alignment horizontal="center" vertical="top"/>
    </xf>
    <xf numFmtId="0" fontId="15" fillId="0" borderId="9" xfId="0" applyFont="1" applyBorder="1" applyAlignment="1">
      <alignment horizontal="center" vertical="top"/>
    </xf>
    <xf numFmtId="0" fontId="58" fillId="0" borderId="15" xfId="0" applyFont="1" applyBorder="1" applyAlignment="1">
      <alignment horizontal="left" wrapText="1"/>
    </xf>
    <xf numFmtId="0" fontId="58" fillId="0" borderId="0" xfId="0" applyFont="1" applyBorder="1" applyAlignment="1">
      <alignment horizontal="left" wrapText="1"/>
    </xf>
    <xf numFmtId="0" fontId="58" fillId="0" borderId="10" xfId="0" applyFont="1" applyBorder="1" applyAlignment="1">
      <alignment horizontal="left" wrapText="1"/>
    </xf>
    <xf numFmtId="0" fontId="62" fillId="2" borderId="2" xfId="0" applyFont="1" applyFill="1" applyBorder="1" applyAlignment="1">
      <alignment horizontal="center" vertical="center" wrapText="1"/>
    </xf>
    <xf numFmtId="0" fontId="62" fillId="2" borderId="3" xfId="0" applyFont="1" applyFill="1" applyBorder="1" applyAlignment="1">
      <alignment horizontal="center" vertical="center" wrapText="1"/>
    </xf>
    <xf numFmtId="0" fontId="58" fillId="0" borderId="15" xfId="110" applyFont="1" applyFill="1" applyBorder="1" applyAlignment="1">
      <alignment horizontal="left" vertical="center" wrapText="1"/>
    </xf>
    <xf numFmtId="0" fontId="58" fillId="0" borderId="0" xfId="110" applyFont="1" applyFill="1" applyBorder="1" applyAlignment="1">
      <alignment horizontal="left" vertical="center" wrapText="1"/>
    </xf>
    <xf numFmtId="0" fontId="58" fillId="0" borderId="10" xfId="110" applyFont="1" applyFill="1" applyBorder="1" applyAlignment="1">
      <alignment horizontal="left" vertical="center" wrapText="1"/>
    </xf>
    <xf numFmtId="0" fontId="61" fillId="0" borderId="15" xfId="0" applyFont="1" applyBorder="1" applyAlignment="1">
      <alignment horizontal="left" vertical="center" wrapText="1"/>
    </xf>
    <xf numFmtId="0" fontId="61" fillId="0" borderId="0" xfId="0" applyFont="1" applyBorder="1" applyAlignment="1">
      <alignment horizontal="left" vertical="center" wrapText="1"/>
    </xf>
    <xf numFmtId="0" fontId="61" fillId="0" borderId="10" xfId="0" applyFont="1" applyBorder="1" applyAlignment="1">
      <alignment horizontal="left" vertical="center" wrapText="1"/>
    </xf>
    <xf numFmtId="0" fontId="58" fillId="0" borderId="14" xfId="0" applyFont="1" applyBorder="1" applyAlignment="1">
      <alignment horizontal="left" vertical="center" wrapText="1"/>
    </xf>
    <xf numFmtId="0" fontId="58" fillId="0" borderId="6" xfId="0" applyFont="1" applyBorder="1" applyAlignment="1">
      <alignment horizontal="left" vertical="center" wrapText="1"/>
    </xf>
    <xf numFmtId="0" fontId="58" fillId="0" borderId="11" xfId="0" applyFont="1" applyBorder="1" applyAlignment="1">
      <alignment horizontal="left" vertical="center" wrapText="1"/>
    </xf>
    <xf numFmtId="43" fontId="59" fillId="0" borderId="15" xfId="1" applyFont="1" applyBorder="1" applyAlignment="1">
      <alignment vertical="top"/>
    </xf>
    <xf numFmtId="43" fontId="59" fillId="0" borderId="0" xfId="1" applyFont="1" applyBorder="1" applyAlignment="1">
      <alignment vertical="top"/>
    </xf>
    <xf numFmtId="43" fontId="59" fillId="0" borderId="10" xfId="1" applyFont="1" applyBorder="1" applyAlignment="1">
      <alignment vertical="top"/>
    </xf>
    <xf numFmtId="0" fontId="15" fillId="0" borderId="14" xfId="0" applyFont="1" applyBorder="1" applyAlignment="1">
      <alignment horizontal="center" vertical="top"/>
    </xf>
    <xf numFmtId="0" fontId="15" fillId="0" borderId="6" xfId="0" applyFont="1" applyBorder="1" applyAlignment="1">
      <alignment horizontal="center" vertical="top"/>
    </xf>
    <xf numFmtId="0" fontId="15" fillId="0" borderId="11" xfId="0" applyFont="1" applyBorder="1" applyAlignment="1">
      <alignment horizontal="center" vertical="top"/>
    </xf>
    <xf numFmtId="43" fontId="59" fillId="0" borderId="15" xfId="1" applyFont="1" applyBorder="1" applyAlignment="1">
      <alignment horizontal="left" vertical="top"/>
    </xf>
    <xf numFmtId="43" fontId="59" fillId="0" borderId="0" xfId="1" applyFont="1" applyBorder="1" applyAlignment="1">
      <alignment horizontal="left" vertical="top"/>
    </xf>
    <xf numFmtId="43" fontId="59" fillId="0" borderId="10" xfId="1" applyFont="1" applyBorder="1" applyAlignment="1">
      <alignment horizontal="left" vertical="top"/>
    </xf>
    <xf numFmtId="0" fontId="62" fillId="2" borderId="8" xfId="0" applyFont="1" applyFill="1" applyBorder="1" applyAlignment="1">
      <alignment horizontal="center" vertical="center" wrapText="1"/>
    </xf>
    <xf numFmtId="0" fontId="62" fillId="2" borderId="14" xfId="0" applyFont="1" applyFill="1" applyBorder="1" applyAlignment="1">
      <alignment horizontal="center" vertical="center" wrapText="1"/>
    </xf>
    <xf numFmtId="0" fontId="62" fillId="2" borderId="5" xfId="0" applyFont="1" applyFill="1" applyBorder="1" applyAlignment="1">
      <alignment horizontal="center" vertical="center" wrapText="1"/>
    </xf>
    <xf numFmtId="0" fontId="62" fillId="2" borderId="7" xfId="0" applyFont="1" applyFill="1" applyBorder="1" applyAlignment="1">
      <alignment horizontal="center" vertical="center" wrapText="1"/>
    </xf>
    <xf numFmtId="0" fontId="62" fillId="2" borderId="12" xfId="0" applyFont="1" applyFill="1" applyBorder="1" applyAlignment="1">
      <alignment horizontal="center" vertical="center" wrapText="1"/>
    </xf>
    <xf numFmtId="0" fontId="58" fillId="0" borderId="15" xfId="0" applyFont="1" applyBorder="1" applyAlignment="1">
      <alignment horizontal="left" vertical="center" wrapText="1"/>
    </xf>
    <xf numFmtId="0" fontId="58" fillId="0" borderId="0" xfId="0" applyFont="1" applyBorder="1" applyAlignment="1">
      <alignment horizontal="left" vertical="center" wrapText="1"/>
    </xf>
    <xf numFmtId="0" fontId="58" fillId="0" borderId="10" xfId="0" applyFont="1" applyBorder="1" applyAlignment="1">
      <alignment horizontal="left" vertical="center" wrapText="1"/>
    </xf>
    <xf numFmtId="0" fontId="25" fillId="2" borderId="8" xfId="110" applyFont="1" applyFill="1" applyBorder="1" applyAlignment="1">
      <alignment horizontal="center" vertical="center" wrapText="1"/>
    </xf>
    <xf numFmtId="0" fontId="25" fillId="2" borderId="13" xfId="110" applyFont="1" applyFill="1" applyBorder="1" applyAlignment="1">
      <alignment horizontal="center" vertical="center" wrapText="1"/>
    </xf>
    <xf numFmtId="0" fontId="25" fillId="2" borderId="9" xfId="110" applyFont="1" applyFill="1" applyBorder="1" applyAlignment="1">
      <alignment horizontal="center" vertical="center" wrapText="1"/>
    </xf>
    <xf numFmtId="0" fontId="25" fillId="2" borderId="14" xfId="110" applyFont="1" applyFill="1" applyBorder="1" applyAlignment="1">
      <alignment horizontal="center" vertical="center" wrapText="1"/>
    </xf>
    <xf numFmtId="0" fontId="25" fillId="2" borderId="6" xfId="110" applyFont="1" applyFill="1" applyBorder="1" applyAlignment="1">
      <alignment horizontal="center" vertical="center" wrapText="1"/>
    </xf>
    <xf numFmtId="0" fontId="25" fillId="2" borderId="11" xfId="110" applyFont="1" applyFill="1" applyBorder="1" applyAlignment="1">
      <alignment horizontal="center" vertical="center" wrapText="1"/>
    </xf>
    <xf numFmtId="0" fontId="14" fillId="2" borderId="2" xfId="110" applyFont="1" applyFill="1" applyBorder="1" applyAlignment="1">
      <alignment horizontal="center" vertical="center" wrapText="1"/>
    </xf>
    <xf numFmtId="0" fontId="15" fillId="2" borderId="1" xfId="110" applyFont="1" applyFill="1" applyBorder="1" applyAlignment="1">
      <alignment horizontal="center" vertical="center" wrapText="1"/>
    </xf>
    <xf numFmtId="0" fontId="14" fillId="2" borderId="3" xfId="110" applyFont="1" applyFill="1" applyBorder="1" applyAlignment="1">
      <alignment horizontal="center" vertical="center" wrapText="1"/>
    </xf>
    <xf numFmtId="0" fontId="15" fillId="0" borderId="13" xfId="110" applyFont="1" applyBorder="1" applyAlignment="1">
      <alignment horizontal="left" vertical="top" wrapText="1" indent="10"/>
    </xf>
    <xf numFmtId="0" fontId="15" fillId="0" borderId="13" xfId="110" applyFont="1" applyBorder="1" applyAlignment="1">
      <alignment horizontal="left" vertical="top" wrapText="1" indent="8"/>
    </xf>
    <xf numFmtId="0" fontId="15" fillId="0" borderId="13" xfId="110" applyFont="1" applyBorder="1" applyAlignment="1">
      <alignment horizontal="left" vertical="top" wrapText="1" indent="12"/>
    </xf>
    <xf numFmtId="0" fontId="14" fillId="2" borderId="8" xfId="110" applyFont="1" applyFill="1" applyBorder="1" applyAlignment="1">
      <alignment horizontal="center" vertical="center" wrapText="1"/>
    </xf>
    <xf numFmtId="0" fontId="14" fillId="2" borderId="13" xfId="110" applyFont="1" applyFill="1" applyBorder="1" applyAlignment="1">
      <alignment horizontal="center" vertical="center" wrapText="1"/>
    </xf>
    <xf numFmtId="0" fontId="14" fillId="2" borderId="9" xfId="110" applyFont="1" applyFill="1" applyBorder="1" applyAlignment="1">
      <alignment horizontal="center" vertical="center" wrapText="1"/>
    </xf>
    <xf numFmtId="0" fontId="14" fillId="2" borderId="5" xfId="110" applyFont="1" applyFill="1" applyBorder="1" applyAlignment="1">
      <alignment horizontal="center" vertical="center" wrapText="1"/>
    </xf>
    <xf numFmtId="0" fontId="14" fillId="2" borderId="7" xfId="110" applyFont="1" applyFill="1" applyBorder="1" applyAlignment="1">
      <alignment horizontal="center" vertical="center" wrapText="1"/>
    </xf>
    <xf numFmtId="0" fontId="14" fillId="2" borderId="12" xfId="110" applyFont="1" applyFill="1" applyBorder="1" applyAlignment="1">
      <alignment horizontal="center" vertical="center" wrapText="1"/>
    </xf>
    <xf numFmtId="0" fontId="14" fillId="2" borderId="1" xfId="110" applyFont="1" applyFill="1" applyBorder="1" applyAlignment="1">
      <alignment horizontal="center" vertical="center" wrapText="1"/>
    </xf>
    <xf numFmtId="0" fontId="14" fillId="2" borderId="2" xfId="110" applyFont="1" applyFill="1" applyBorder="1" applyAlignment="1">
      <alignment horizontal="right" vertical="center" wrapText="1"/>
    </xf>
    <xf numFmtId="0" fontId="14" fillId="2" borderId="1" xfId="110" applyFont="1" applyFill="1" applyBorder="1" applyAlignment="1">
      <alignment horizontal="right" vertical="center" wrapText="1"/>
    </xf>
    <xf numFmtId="0" fontId="14" fillId="2" borderId="3" xfId="110" applyFont="1" applyFill="1" applyBorder="1" applyAlignment="1">
      <alignment horizontal="right" vertical="center" wrapText="1"/>
    </xf>
    <xf numFmtId="0" fontId="56" fillId="2" borderId="4" xfId="121" applyFont="1" applyFill="1" applyBorder="1" applyAlignment="1">
      <alignment horizontal="center" vertical="center"/>
    </xf>
    <xf numFmtId="0" fontId="14" fillId="0" borderId="5" xfId="110" applyFont="1" applyFill="1" applyBorder="1" applyAlignment="1">
      <alignment horizontal="left" vertical="center" wrapText="1"/>
    </xf>
    <xf numFmtId="0" fontId="14" fillId="0" borderId="7" xfId="110" applyFont="1" applyFill="1" applyBorder="1" applyAlignment="1">
      <alignment horizontal="left" vertical="center" wrapText="1"/>
    </xf>
    <xf numFmtId="0" fontId="14" fillId="0" borderId="12" xfId="110" applyFont="1" applyFill="1" applyBorder="1" applyAlignment="1">
      <alignment horizontal="left" vertical="center" wrapText="1"/>
    </xf>
    <xf numFmtId="0" fontId="54" fillId="2" borderId="4" xfId="121" applyFont="1" applyFill="1" applyBorder="1" applyAlignment="1">
      <alignment horizontal="center" vertical="center" wrapText="1"/>
    </xf>
    <xf numFmtId="0" fontId="54" fillId="2" borderId="2" xfId="121" applyFont="1" applyFill="1" applyBorder="1" applyAlignment="1">
      <alignment horizontal="center" vertical="center" wrapText="1"/>
    </xf>
    <xf numFmtId="0" fontId="54" fillId="2" borderId="3" xfId="121" applyFont="1" applyFill="1" applyBorder="1" applyAlignment="1">
      <alignment horizontal="center" vertical="center" wrapText="1"/>
    </xf>
    <xf numFmtId="0" fontId="54" fillId="2" borderId="5" xfId="121" applyFont="1" applyFill="1" applyBorder="1" applyAlignment="1">
      <alignment horizontal="center" vertical="center" wrapText="1"/>
    </xf>
    <xf numFmtId="0" fontId="54" fillId="2" borderId="7" xfId="121" applyFont="1" applyFill="1" applyBorder="1" applyAlignment="1">
      <alignment horizontal="center" vertical="center" wrapText="1"/>
    </xf>
    <xf numFmtId="0" fontId="16" fillId="2" borderId="5" xfId="112" applyFont="1" applyFill="1" applyBorder="1" applyAlignment="1">
      <alignment horizontal="left" vertical="center" wrapText="1"/>
    </xf>
    <xf numFmtId="0" fontId="16" fillId="2" borderId="7" xfId="112" applyFont="1" applyFill="1" applyBorder="1" applyAlignment="1">
      <alignment horizontal="left" vertical="center" wrapText="1"/>
    </xf>
    <xf numFmtId="0" fontId="16" fillId="2" borderId="12" xfId="112" applyFont="1" applyFill="1" applyBorder="1" applyAlignment="1">
      <alignment horizontal="left" vertical="center" wrapText="1"/>
    </xf>
    <xf numFmtId="0" fontId="14" fillId="0" borderId="5" xfId="112" applyFont="1" applyBorder="1" applyAlignment="1">
      <alignment horizontal="left" vertical="center"/>
    </xf>
    <xf numFmtId="0" fontId="14" fillId="0" borderId="7" xfId="112" applyFont="1" applyBorder="1" applyAlignment="1">
      <alignment horizontal="left" vertical="center"/>
    </xf>
    <xf numFmtId="0" fontId="14" fillId="0" borderId="12" xfId="112" applyFont="1" applyBorder="1" applyAlignment="1">
      <alignment horizontal="left" vertical="center"/>
    </xf>
    <xf numFmtId="0" fontId="14" fillId="0" borderId="5" xfId="110" applyFont="1" applyBorder="1" applyAlignment="1">
      <alignment horizontal="left" vertical="center"/>
    </xf>
    <xf numFmtId="0" fontId="14" fillId="0" borderId="7" xfId="110" applyFont="1" applyBorder="1" applyAlignment="1">
      <alignment horizontal="left" vertical="center"/>
    </xf>
    <xf numFmtId="0" fontId="14" fillId="0" borderId="12" xfId="110" applyFont="1" applyBorder="1" applyAlignment="1">
      <alignment horizontal="left" vertical="center"/>
    </xf>
    <xf numFmtId="0" fontId="25" fillId="2" borderId="5" xfId="110" applyFont="1" applyFill="1" applyBorder="1" applyAlignment="1">
      <alignment horizontal="center" vertical="center" wrapText="1"/>
    </xf>
    <xf numFmtId="0" fontId="25" fillId="2" borderId="7" xfId="110" applyFont="1" applyFill="1" applyBorder="1" applyAlignment="1">
      <alignment horizontal="center" vertical="center" wrapText="1"/>
    </xf>
    <xf numFmtId="0" fontId="25" fillId="2" borderId="12" xfId="110" applyFont="1" applyFill="1" applyBorder="1" applyAlignment="1">
      <alignment horizontal="center" vertical="center" wrapText="1"/>
    </xf>
    <xf numFmtId="0" fontId="18" fillId="0" borderId="2" xfId="110" applyFont="1" applyBorder="1" applyAlignment="1">
      <alignment horizontal="center"/>
    </xf>
    <xf numFmtId="0" fontId="18" fillId="0" borderId="1" xfId="110" applyFont="1" applyBorder="1" applyAlignment="1">
      <alignment horizontal="center"/>
    </xf>
    <xf numFmtId="0" fontId="18" fillId="0" borderId="3" xfId="110" applyFont="1" applyBorder="1" applyAlignment="1">
      <alignment horizontal="center"/>
    </xf>
    <xf numFmtId="0" fontId="16" fillId="0" borderId="5" xfId="110" applyFont="1" applyBorder="1" applyAlignment="1">
      <alignment horizontal="center" vertical="center"/>
    </xf>
    <xf numFmtId="0" fontId="16" fillId="0" borderId="12" xfId="110" applyFont="1" applyBorder="1" applyAlignment="1">
      <alignment horizontal="center" vertical="center"/>
    </xf>
    <xf numFmtId="43" fontId="16" fillId="0" borderId="5" xfId="1" quotePrefix="1" applyFont="1" applyBorder="1" applyAlignment="1">
      <alignment horizontal="center" vertical="center"/>
    </xf>
    <xf numFmtId="43" fontId="16" fillId="0" borderId="12" xfId="1" quotePrefix="1" applyFont="1" applyBorder="1" applyAlignment="1">
      <alignment horizontal="center" vertical="center"/>
    </xf>
    <xf numFmtId="0" fontId="16" fillId="0" borderId="5" xfId="110" applyFont="1" applyBorder="1" applyAlignment="1">
      <alignment horizontal="center" vertical="center" wrapText="1"/>
    </xf>
    <xf numFmtId="43" fontId="16" fillId="0" borderId="14" xfId="1" quotePrefix="1" applyFont="1" applyBorder="1" applyAlignment="1">
      <alignment horizontal="center" vertical="center"/>
    </xf>
    <xf numFmtId="43" fontId="16" fillId="0" borderId="11" xfId="1" quotePrefix="1" applyFont="1" applyBorder="1" applyAlignment="1">
      <alignment horizontal="center" vertical="center"/>
    </xf>
    <xf numFmtId="0" fontId="16" fillId="0" borderId="2" xfId="110" quotePrefix="1" applyFont="1" applyBorder="1" applyAlignment="1">
      <alignment horizontal="center" vertical="top"/>
    </xf>
    <xf numFmtId="0" fontId="16" fillId="0" borderId="1" xfId="110" quotePrefix="1" applyFont="1" applyBorder="1" applyAlignment="1">
      <alignment horizontal="center" vertical="top"/>
    </xf>
    <xf numFmtId="0" fontId="16" fillId="0" borderId="3" xfId="110" quotePrefix="1" applyFont="1" applyBorder="1" applyAlignment="1">
      <alignment horizontal="center" vertical="top"/>
    </xf>
    <xf numFmtId="0" fontId="16" fillId="2" borderId="2" xfId="110" applyFont="1" applyFill="1" applyBorder="1" applyAlignment="1">
      <alignment horizontal="center" vertical="center" wrapText="1"/>
    </xf>
    <xf numFmtId="0" fontId="16" fillId="2" borderId="1" xfId="110" applyFont="1" applyFill="1" applyBorder="1" applyAlignment="1">
      <alignment horizontal="center" vertical="center" wrapText="1"/>
    </xf>
    <xf numFmtId="0" fontId="16" fillId="2" borderId="3" xfId="110" applyFont="1" applyFill="1" applyBorder="1" applyAlignment="1">
      <alignment horizontal="center" vertical="center" wrapText="1"/>
    </xf>
    <xf numFmtId="0" fontId="12" fillId="2" borderId="5" xfId="110" applyFont="1" applyFill="1" applyBorder="1" applyAlignment="1">
      <alignment horizontal="center" vertical="center" wrapText="1"/>
    </xf>
    <xf numFmtId="0" fontId="12" fillId="2" borderId="7" xfId="110" applyFont="1" applyFill="1" applyBorder="1" applyAlignment="1">
      <alignment horizontal="center" vertical="center" wrapText="1"/>
    </xf>
    <xf numFmtId="0" fontId="12" fillId="2" borderId="12" xfId="110" applyFont="1" applyFill="1" applyBorder="1" applyAlignment="1">
      <alignment horizontal="center" vertical="center" wrapText="1"/>
    </xf>
    <xf numFmtId="0" fontId="14" fillId="0" borderId="5" xfId="110" applyFont="1" applyBorder="1" applyAlignment="1">
      <alignment horizontal="justify" vertical="center"/>
    </xf>
    <xf numFmtId="0" fontId="14" fillId="0" borderId="7" xfId="110" applyFont="1" applyBorder="1" applyAlignment="1">
      <alignment horizontal="justify" vertical="center"/>
    </xf>
    <xf numFmtId="0" fontId="14" fillId="0" borderId="12" xfId="110" applyFont="1" applyBorder="1" applyAlignment="1">
      <alignment horizontal="justify" vertical="center"/>
    </xf>
    <xf numFmtId="0" fontId="13" fillId="2" borderId="5" xfId="110" applyFont="1" applyFill="1" applyBorder="1" applyAlignment="1">
      <alignment horizontal="center" vertical="center" wrapText="1"/>
    </xf>
    <xf numFmtId="0" fontId="6" fillId="2" borderId="7" xfId="110" applyFill="1" applyBorder="1"/>
    <xf numFmtId="0" fontId="6" fillId="2" borderId="12" xfId="110" applyFill="1" applyBorder="1"/>
    <xf numFmtId="0" fontId="16" fillId="0" borderId="2" xfId="110" applyFont="1" applyBorder="1" applyAlignment="1">
      <alignment horizontal="center"/>
    </xf>
    <xf numFmtId="0" fontId="16" fillId="0" borderId="1" xfId="110" applyFont="1" applyBorder="1" applyAlignment="1">
      <alignment horizontal="center"/>
    </xf>
    <xf numFmtId="0" fontId="16" fillId="0" borderId="3" xfId="110" applyFont="1" applyBorder="1" applyAlignment="1">
      <alignment horizontal="center"/>
    </xf>
    <xf numFmtId="0" fontId="16" fillId="2" borderId="5" xfId="110" applyFont="1" applyFill="1" applyBorder="1" applyAlignment="1">
      <alignment horizontal="center" vertical="center" wrapText="1"/>
    </xf>
    <xf numFmtId="0" fontId="16" fillId="2" borderId="12" xfId="110" applyFont="1" applyFill="1" applyBorder="1" applyAlignment="1">
      <alignment horizontal="center" vertical="center" wrapText="1"/>
    </xf>
    <xf numFmtId="0" fontId="16" fillId="2" borderId="8" xfId="110" applyFont="1" applyFill="1" applyBorder="1" applyAlignment="1">
      <alignment horizontal="center" vertical="center" wrapText="1"/>
    </xf>
    <xf numFmtId="0" fontId="16" fillId="2" borderId="14" xfId="110" applyFont="1" applyFill="1" applyBorder="1" applyAlignment="1">
      <alignment horizontal="center" vertical="center" wrapText="1"/>
    </xf>
    <xf numFmtId="0" fontId="16" fillId="2" borderId="7" xfId="110" applyFont="1" applyFill="1" applyBorder="1" applyAlignment="1">
      <alignment horizontal="center" vertical="center" wrapText="1"/>
    </xf>
    <xf numFmtId="0" fontId="12" fillId="2" borderId="5" xfId="112" applyFont="1" applyFill="1" applyBorder="1" applyAlignment="1">
      <alignment horizontal="center" vertical="center" wrapText="1"/>
    </xf>
    <xf numFmtId="0" fontId="12" fillId="2" borderId="7" xfId="112" applyFont="1" applyFill="1" applyBorder="1" applyAlignment="1">
      <alignment horizontal="center" vertical="center" wrapText="1"/>
    </xf>
    <xf numFmtId="0" fontId="12" fillId="2" borderId="12" xfId="112" applyFont="1" applyFill="1" applyBorder="1" applyAlignment="1">
      <alignment horizontal="center" vertical="center" wrapText="1"/>
    </xf>
    <xf numFmtId="0" fontId="16" fillId="2" borderId="5" xfId="112" applyFont="1" applyFill="1" applyBorder="1" applyAlignment="1">
      <alignment horizontal="center" vertical="center" wrapText="1"/>
    </xf>
    <xf numFmtId="0" fontId="16" fillId="2" borderId="7" xfId="112" applyFont="1" applyFill="1" applyBorder="1" applyAlignment="1">
      <alignment horizontal="center" vertical="center" wrapText="1"/>
    </xf>
    <xf numFmtId="0" fontId="16" fillId="2" borderId="12" xfId="112" applyFont="1" applyFill="1" applyBorder="1" applyAlignment="1">
      <alignment horizontal="center" vertical="center" wrapText="1"/>
    </xf>
    <xf numFmtId="0" fontId="16" fillId="0" borderId="5" xfId="112" applyFont="1" applyBorder="1" applyAlignment="1">
      <alignment horizontal="justify" vertical="center" wrapText="1"/>
    </xf>
    <xf numFmtId="0" fontId="16" fillId="0" borderId="12" xfId="112" applyFont="1" applyBorder="1" applyAlignment="1">
      <alignment horizontal="justify" vertical="center" wrapText="1"/>
    </xf>
    <xf numFmtId="0" fontId="16" fillId="0" borderId="5" xfId="112" applyFont="1" applyFill="1" applyBorder="1" applyAlignment="1">
      <alignment horizontal="justify" vertical="center"/>
    </xf>
    <xf numFmtId="0" fontId="16" fillId="0" borderId="7" xfId="112" applyFont="1" applyFill="1" applyBorder="1" applyAlignment="1">
      <alignment horizontal="justify" vertical="center"/>
    </xf>
    <xf numFmtId="0" fontId="16" fillId="0" borderId="12" xfId="112" applyFont="1" applyFill="1" applyBorder="1" applyAlignment="1">
      <alignment horizontal="justify" vertical="center"/>
    </xf>
    <xf numFmtId="0" fontId="18" fillId="0" borderId="7" xfId="112" applyFont="1" applyBorder="1" applyAlignment="1">
      <alignment horizontal="center"/>
    </xf>
    <xf numFmtId="0" fontId="18" fillId="0" borderId="12" xfId="112" applyFont="1" applyBorder="1"/>
    <xf numFmtId="0" fontId="13" fillId="2" borderId="2" xfId="12" applyFont="1" applyFill="1" applyBorder="1" applyAlignment="1">
      <alignment horizontal="center" vertical="center" wrapText="1"/>
    </xf>
    <xf numFmtId="0" fontId="13" fillId="2" borderId="3" xfId="12" applyFont="1" applyFill="1" applyBorder="1" applyAlignment="1">
      <alignment horizontal="center" vertical="center" wrapText="1"/>
    </xf>
    <xf numFmtId="43" fontId="16" fillId="2" borderId="5" xfId="1" applyFont="1" applyFill="1" applyBorder="1" applyAlignment="1">
      <alignment horizontal="center" vertical="center" wrapText="1"/>
    </xf>
    <xf numFmtId="43" fontId="18" fillId="2" borderId="7" xfId="1" applyFont="1" applyFill="1" applyBorder="1"/>
    <xf numFmtId="0" fontId="16" fillId="2" borderId="2" xfId="12" applyFont="1" applyFill="1" applyBorder="1" applyAlignment="1">
      <alignment horizontal="center" vertical="center" wrapText="1"/>
    </xf>
    <xf numFmtId="0" fontId="16" fillId="2" borderId="3" xfId="12" applyFont="1" applyFill="1" applyBorder="1" applyAlignment="1">
      <alignment horizontal="center" vertical="center" wrapText="1"/>
    </xf>
    <xf numFmtId="0" fontId="14" fillId="2" borderId="2" xfId="12" applyFont="1" applyFill="1" applyBorder="1" applyAlignment="1">
      <alignment horizontal="center" vertical="center" wrapText="1"/>
    </xf>
    <xf numFmtId="0" fontId="14" fillId="2" borderId="3" xfId="12" applyFont="1" applyFill="1" applyBorder="1" applyAlignment="1">
      <alignment horizontal="center" vertical="center" wrapText="1"/>
    </xf>
    <xf numFmtId="0" fontId="15" fillId="2" borderId="7" xfId="110" applyFont="1" applyFill="1" applyBorder="1"/>
    <xf numFmtId="0" fontId="14" fillId="2" borderId="25" xfId="107" applyFont="1" applyFill="1" applyBorder="1" applyAlignment="1">
      <alignment horizontal="center" vertical="center"/>
    </xf>
    <xf numFmtId="0" fontId="14" fillId="2" borderId="26" xfId="107" applyFont="1" applyFill="1" applyBorder="1" applyAlignment="1">
      <alignment horizontal="center" vertical="center"/>
    </xf>
    <xf numFmtId="0" fontId="14" fillId="2" borderId="27" xfId="107" applyFont="1" applyFill="1" applyBorder="1" applyAlignment="1">
      <alignment horizontal="center" vertical="center"/>
    </xf>
    <xf numFmtId="0" fontId="14" fillId="2" borderId="28" xfId="107" applyFont="1" applyFill="1" applyBorder="1" applyAlignment="1">
      <alignment horizontal="center" vertical="center"/>
    </xf>
    <xf numFmtId="0" fontId="14" fillId="2" borderId="0" xfId="107" applyFont="1" applyFill="1" applyBorder="1" applyAlignment="1">
      <alignment horizontal="center" vertical="center"/>
    </xf>
    <xf numFmtId="0" fontId="14" fillId="2" borderId="29" xfId="107" applyFont="1" applyFill="1" applyBorder="1" applyAlignment="1">
      <alignment horizontal="center" vertical="center"/>
    </xf>
    <xf numFmtId="0" fontId="14" fillId="2" borderId="0" xfId="108" applyFont="1" applyFill="1" applyBorder="1" applyAlignment="1">
      <alignment horizontal="center" vertical="center"/>
    </xf>
    <xf numFmtId="0" fontId="14" fillId="2" borderId="29" xfId="108" applyFont="1" applyFill="1" applyBorder="1" applyAlignment="1">
      <alignment horizontal="center" vertical="center"/>
    </xf>
    <xf numFmtId="0" fontId="14" fillId="2" borderId="0" xfId="108" applyFont="1" applyFill="1" applyBorder="1" applyAlignment="1">
      <alignment horizontal="center" vertical="center" wrapText="1"/>
    </xf>
  </cellXfs>
  <cellStyles count="123">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3" xfId="4"/>
    <cellStyle name="Millares 3 2" xfId="57"/>
    <cellStyle name="Millares 4" xfId="5"/>
    <cellStyle name="Millares 4 2" xfId="118"/>
    <cellStyle name="Millares 5" xfId="58"/>
    <cellStyle name="Millares 6" xfId="59"/>
    <cellStyle name="Millares 7" xfId="60"/>
    <cellStyle name="Millares 7 2" xfId="61"/>
    <cellStyle name="Millares 7 3" xfId="113"/>
    <cellStyle name="Millares 7 3 2" xfId="117"/>
    <cellStyle name="Millares 7 3 2 2" xfId="122"/>
    <cellStyle name="Millares 8" xfId="109"/>
    <cellStyle name="Millares 8 2" xfId="119"/>
    <cellStyle name="Millares_Formatos del Instructivo E-S  2008" xfId="114"/>
    <cellStyle name="Moneda 2" xfId="62"/>
    <cellStyle name="Moneda 3" xfId="63"/>
    <cellStyle name="Neutral 2" xfId="64"/>
    <cellStyle name="Normal" xfId="0" builtinId="0"/>
    <cellStyle name="Normal 10" xfId="65"/>
    <cellStyle name="Normal 10 2" xfId="66"/>
    <cellStyle name="Normal 10 2 2" xfId="110"/>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7 3" xfId="111"/>
    <cellStyle name="Normal 17 3 2" xfId="116"/>
    <cellStyle name="Normal 17 3 2 2" xfId="121"/>
    <cellStyle name="Normal 18" xfId="77"/>
    <cellStyle name="Normal 19" xfId="106"/>
    <cellStyle name="Normal 19 2" xfId="120"/>
    <cellStyle name="Normal 2" xfId="6"/>
    <cellStyle name="Normal 2 2" xfId="7"/>
    <cellStyle name="Normal 2 2 2" xfId="78"/>
    <cellStyle name="Normal 2 2 2 2" xfId="112"/>
    <cellStyle name="Normal 2 3" xfId="79"/>
    <cellStyle name="Normal 2 4" xfId="80"/>
    <cellStyle name="Normal 2 5" xfId="81"/>
    <cellStyle name="Normal 2 6" xfId="82"/>
    <cellStyle name="Normal 2 7" xfId="83"/>
    <cellStyle name="Normal 2 8" xfId="84"/>
    <cellStyle name="Normal 2 9" xfId="107"/>
    <cellStyle name="Normal 2_BASE 2010 B" xfId="85"/>
    <cellStyle name="Normal 3" xfId="8"/>
    <cellStyle name="Normal 3 2" xfId="9"/>
    <cellStyle name="Normal 3 3" xfId="86"/>
    <cellStyle name="Normal 3 4" xfId="87"/>
    <cellStyle name="Normal 3 5" xfId="88"/>
    <cellStyle name="Normal 3 5 2" xfId="115"/>
    <cellStyle name="Normal 4" xfId="10"/>
    <cellStyle name="Normal 4 2" xfId="89"/>
    <cellStyle name="Normal 5" xfId="11"/>
    <cellStyle name="Normal 5 2" xfId="90"/>
    <cellStyle name="Normal 5 3" xfId="91"/>
    <cellStyle name="Normal 6" xfId="92"/>
    <cellStyle name="Normal 7" xfId="93"/>
    <cellStyle name="Normal 8" xfId="94"/>
    <cellStyle name="Normal 9" xfId="95"/>
    <cellStyle name="Normal_FORMATO IAIE IAT" xfId="12"/>
    <cellStyle name="Normal_Formatos E-M  2008 Benito Juárez" xfId="13"/>
    <cellStyle name="Normal_Invi_07_LEER" xfId="108"/>
    <cellStyle name="Notas 2" xfId="96"/>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9">
    <dxf>
      <font>
        <color theme="0"/>
      </font>
    </dxf>
    <dxf>
      <font>
        <color theme="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externalLink" Target="externalLinks/externalLink9.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5.xml"/><Relationship Id="rId46"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externalLink" Target="externalLinks/externalLink7.xml"/><Relationship Id="rId45"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43" Type="http://schemas.openxmlformats.org/officeDocument/2006/relationships/externalLink" Target="externalLinks/externalLink10.xml"/><Relationship Id="rId48" Type="http://schemas.openxmlformats.org/officeDocument/2006/relationships/styles" Target="styles.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250825</xdr:colOff>
      <xdr:row>7</xdr:row>
      <xdr:rowOff>104775</xdr:rowOff>
    </xdr:from>
    <xdr:to>
      <xdr:col>8</xdr:col>
      <xdr:colOff>1613188</xdr:colOff>
      <xdr:row>19</xdr:row>
      <xdr:rowOff>79375</xdr:rowOff>
    </xdr:to>
    <xdr:sp macro="" textlink="">
      <xdr:nvSpPr>
        <xdr:cNvPr id="3" name="1 Rectángulo">
          <a:extLst>
            <a:ext uri="{FF2B5EF4-FFF2-40B4-BE49-F238E27FC236}">
              <a16:creationId xmlns:a16="http://schemas.microsoft.com/office/drawing/2014/main" xmlns="" id="{00000000-0008-0000-0300-000003000000}"/>
            </a:ext>
          </a:extLst>
        </xdr:cNvPr>
        <xdr:cNvSpPr/>
      </xdr:nvSpPr>
      <xdr:spPr>
        <a:xfrm>
          <a:off x="2965450" y="1866900"/>
          <a:ext cx="4997738" cy="2832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8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88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8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1238249</xdr:colOff>
      <xdr:row>10</xdr:row>
      <xdr:rowOff>462643</xdr:rowOff>
    </xdr:from>
    <xdr:to>
      <xdr:col>7</xdr:col>
      <xdr:colOff>843641</xdr:colOff>
      <xdr:row>11</xdr:row>
      <xdr:rowOff>925286</xdr:rowOff>
    </xdr:to>
    <xdr:sp macro="" textlink="">
      <xdr:nvSpPr>
        <xdr:cNvPr id="2" name="1 Rectángulo">
          <a:extLst>
            <a:ext uri="{FF2B5EF4-FFF2-40B4-BE49-F238E27FC236}">
              <a16:creationId xmlns:a16="http://schemas.microsoft.com/office/drawing/2014/main" xmlns="" id="{00000000-0008-0000-1500-000002000000}"/>
            </a:ext>
          </a:extLst>
        </xdr:cNvPr>
        <xdr:cNvSpPr/>
      </xdr:nvSpPr>
      <xdr:spPr>
        <a:xfrm>
          <a:off x="1162049" y="1777093"/>
          <a:ext cx="3482067" cy="1673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752475</xdr:colOff>
      <xdr:row>14</xdr:row>
      <xdr:rowOff>0</xdr:rowOff>
    </xdr:from>
    <xdr:to>
      <xdr:col>5</xdr:col>
      <xdr:colOff>1209674</xdr:colOff>
      <xdr:row>18</xdr:row>
      <xdr:rowOff>66675</xdr:rowOff>
    </xdr:to>
    <xdr:sp macro="" textlink="">
      <xdr:nvSpPr>
        <xdr:cNvPr id="2" name="1 Rectángulo">
          <a:extLst>
            <a:ext uri="{FF2B5EF4-FFF2-40B4-BE49-F238E27FC236}">
              <a16:creationId xmlns="" xmlns:a16="http://schemas.microsoft.com/office/drawing/2014/main" id="{00000000-0008-0000-1600-000002000000}"/>
            </a:ext>
          </a:extLst>
        </xdr:cNvPr>
        <xdr:cNvSpPr/>
      </xdr:nvSpPr>
      <xdr:spPr>
        <a:xfrm>
          <a:off x="752475" y="2266950"/>
          <a:ext cx="3819524" cy="714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1365250</xdr:colOff>
      <xdr:row>8</xdr:row>
      <xdr:rowOff>169333</xdr:rowOff>
    </xdr:from>
    <xdr:to>
      <xdr:col>5</xdr:col>
      <xdr:colOff>232833</xdr:colOff>
      <xdr:row>14</xdr:row>
      <xdr:rowOff>211667</xdr:rowOff>
    </xdr:to>
    <xdr:sp macro="" textlink="">
      <xdr:nvSpPr>
        <xdr:cNvPr id="2" name="2 Rectángulo">
          <a:extLst>
            <a:ext uri="{FF2B5EF4-FFF2-40B4-BE49-F238E27FC236}">
              <a16:creationId xmlns:a16="http://schemas.microsoft.com/office/drawing/2014/main" xmlns="" id="{00000000-0008-0000-1800-000002000000}"/>
            </a:ext>
          </a:extLst>
        </xdr:cNvPr>
        <xdr:cNvSpPr/>
      </xdr:nvSpPr>
      <xdr:spPr>
        <a:xfrm>
          <a:off x="765175" y="1455208"/>
          <a:ext cx="3277658" cy="9757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561975</xdr:colOff>
      <xdr:row>10</xdr:row>
      <xdr:rowOff>128587</xdr:rowOff>
    </xdr:from>
    <xdr:to>
      <xdr:col>4</xdr:col>
      <xdr:colOff>700087</xdr:colOff>
      <xdr:row>18</xdr:row>
      <xdr:rowOff>69056</xdr:rowOff>
    </xdr:to>
    <xdr:sp macro="" textlink="">
      <xdr:nvSpPr>
        <xdr:cNvPr id="2" name="1 Rectángulo">
          <a:extLst>
            <a:ext uri="{FF2B5EF4-FFF2-40B4-BE49-F238E27FC236}">
              <a16:creationId xmlns:a16="http://schemas.microsoft.com/office/drawing/2014/main" xmlns="" id="{FF2139DA-10C4-46D7-9221-9714694FEED0}"/>
            </a:ext>
          </a:extLst>
        </xdr:cNvPr>
        <xdr:cNvSpPr/>
      </xdr:nvSpPr>
      <xdr:spPr>
        <a:xfrm>
          <a:off x="3590925" y="2586037"/>
          <a:ext cx="7224712" cy="1464469"/>
        </a:xfrm>
        <a:prstGeom prst="rect">
          <a:avLst/>
        </a:prstGeom>
        <a:solidFill>
          <a:sysClr val="window" lastClr="FFFFFF"/>
        </a:solidFill>
        <a:ln w="25400" cap="flat" cmpd="sng" algn="ctr">
          <a:solidFill>
            <a:sysClr val="window" lastClr="FFFFFF"/>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4000" b="1" i="0" u="none" strike="noStrike" kern="0" cap="none" spc="0" normalizeH="0" baseline="0" noProof="0">
              <a:ln w="12700">
                <a:solidFill>
                  <a:srgbClr val="1F497D">
                    <a:satMod val="155000"/>
                  </a:srgbClr>
                </a:solidFill>
                <a:prstDash val="solid"/>
              </a:ln>
              <a:solidFill>
                <a:sysClr val="windowText" lastClr="000000"/>
              </a:solidFill>
              <a:effectLst>
                <a:outerShdw blurRad="41275" dist="20320" dir="1800000" algn="tl" rotWithShape="0">
                  <a:srgbClr val="000000">
                    <a:alpha val="40000"/>
                  </a:srgbClr>
                </a:outerShdw>
              </a:effectLst>
              <a:uLnTx/>
              <a:uFillTx/>
              <a:latin typeface="Calibri" panose="020F0502020204030204"/>
              <a:ea typeface="+mn-ea"/>
              <a:cs typeface="+mn-cs"/>
            </a:rPr>
            <a:t>Sin Movimiento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714375</xdr:colOff>
      <xdr:row>8</xdr:row>
      <xdr:rowOff>180975</xdr:rowOff>
    </xdr:from>
    <xdr:to>
      <xdr:col>1</xdr:col>
      <xdr:colOff>3303058</xdr:colOff>
      <xdr:row>13</xdr:row>
      <xdr:rowOff>352425</xdr:rowOff>
    </xdr:to>
    <xdr:sp macro="" textlink="">
      <xdr:nvSpPr>
        <xdr:cNvPr id="2" name="2 Rectángulo">
          <a:extLst>
            <a:ext uri="{FF2B5EF4-FFF2-40B4-BE49-F238E27FC236}">
              <a16:creationId xmlns:a16="http://schemas.microsoft.com/office/drawing/2014/main" xmlns="" id="{F0877C02-1982-4E74-8A68-DE6D22B65094}"/>
            </a:ext>
          </a:extLst>
        </xdr:cNvPr>
        <xdr:cNvSpPr/>
      </xdr:nvSpPr>
      <xdr:spPr>
        <a:xfrm>
          <a:off x="714375" y="1457325"/>
          <a:ext cx="807508" cy="809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1255059</xdr:colOff>
      <xdr:row>9</xdr:row>
      <xdr:rowOff>33618</xdr:rowOff>
    </xdr:from>
    <xdr:to>
      <xdr:col>4</xdr:col>
      <xdr:colOff>578348</xdr:colOff>
      <xdr:row>13</xdr:row>
      <xdr:rowOff>126627</xdr:rowOff>
    </xdr:to>
    <xdr:sp macro="" textlink="">
      <xdr:nvSpPr>
        <xdr:cNvPr id="2" name="2 Rectángulo">
          <a:extLst>
            <a:ext uri="{FF2B5EF4-FFF2-40B4-BE49-F238E27FC236}">
              <a16:creationId xmlns:a16="http://schemas.microsoft.com/office/drawing/2014/main" xmlns="" id="{644336B1-1BB9-476E-8849-A2DB15DB7FAB}"/>
            </a:ext>
          </a:extLst>
        </xdr:cNvPr>
        <xdr:cNvSpPr/>
      </xdr:nvSpPr>
      <xdr:spPr>
        <a:xfrm>
          <a:off x="835959" y="1490943"/>
          <a:ext cx="3095189" cy="74070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72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72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Users\Finanzas\AppData\Local\Microsoft\Windows\Temporary%20Internet%20Files\Content.Outlook\64HL10I4\ESTADO%20ANAL&#205;TICO%20DEL%20EJERCICI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3.xml"/><Relationship Id="rId1" Type="http://schemas.openxmlformats.org/officeDocument/2006/relationships/printerSettings" Target="../printerSettings/printerSettings25.bin"/><Relationship Id="rId5" Type="http://schemas.openxmlformats.org/officeDocument/2006/relationships/comments" Target="../comments1.xml"/><Relationship Id="rId4" Type="http://schemas.openxmlformats.org/officeDocument/2006/relationships/vmlDrawing" Target="../drawings/vmlDrawing26.vml"/></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M35"/>
  <sheetViews>
    <sheetView showGridLines="0" tabSelected="1" workbookViewId="0">
      <selection sqref="A1:I1"/>
    </sheetView>
  </sheetViews>
  <sheetFormatPr baseColWidth="10" defaultColWidth="11.42578125" defaultRowHeight="13.5"/>
  <cols>
    <col min="1" max="6" width="11.42578125" style="1"/>
    <col min="7" max="7" width="19.28515625" style="1" customWidth="1"/>
    <col min="8" max="8" width="4.28515625" style="1" customWidth="1"/>
    <col min="9" max="9" width="8.28515625" style="1" customWidth="1"/>
    <col min="10" max="10" width="12.7109375" style="1" customWidth="1"/>
    <col min="11" max="16384" width="11.42578125" style="1"/>
  </cols>
  <sheetData>
    <row r="14" spans="1:13" ht="13.15" customHeight="1">
      <c r="A14" s="603" t="s">
        <v>1077</v>
      </c>
      <c r="B14" s="603"/>
      <c r="C14" s="603"/>
      <c r="D14" s="603"/>
      <c r="E14" s="603"/>
      <c r="F14" s="603"/>
      <c r="G14" s="603"/>
      <c r="H14" s="603"/>
      <c r="I14" s="603"/>
      <c r="J14" s="603"/>
      <c r="K14" s="603"/>
      <c r="L14" s="74"/>
      <c r="M14" s="74"/>
    </row>
    <row r="15" spans="1:13" ht="13.15" customHeight="1">
      <c r="A15" s="603"/>
      <c r="B15" s="603"/>
      <c r="C15" s="603"/>
      <c r="D15" s="603"/>
      <c r="E15" s="603"/>
      <c r="F15" s="603"/>
      <c r="G15" s="603"/>
      <c r="H15" s="603"/>
      <c r="I15" s="603"/>
      <c r="J15" s="603"/>
      <c r="K15" s="603"/>
      <c r="L15" s="74"/>
      <c r="M15" s="74"/>
    </row>
    <row r="16" spans="1:13" ht="13.15" customHeight="1">
      <c r="A16" s="603"/>
      <c r="B16" s="603"/>
      <c r="C16" s="603"/>
      <c r="D16" s="603"/>
      <c r="E16" s="603"/>
      <c r="F16" s="603"/>
      <c r="G16" s="603"/>
      <c r="H16" s="603"/>
      <c r="I16" s="603"/>
      <c r="J16" s="603"/>
      <c r="K16" s="603"/>
      <c r="L16" s="74"/>
      <c r="M16" s="74"/>
    </row>
    <row r="18" spans="1:13" ht="15" customHeight="1">
      <c r="A18" s="604" t="s">
        <v>184</v>
      </c>
      <c r="B18" s="604"/>
      <c r="C18" s="604"/>
      <c r="D18" s="604"/>
      <c r="E18" s="604"/>
      <c r="F18" s="604"/>
      <c r="G18" s="604"/>
      <c r="H18" s="604"/>
      <c r="I18" s="604"/>
      <c r="J18" s="604"/>
      <c r="K18" s="604"/>
      <c r="L18" s="74"/>
      <c r="M18" s="74"/>
    </row>
    <row r="19" spans="1:13" ht="15" customHeight="1">
      <c r="A19" s="604"/>
      <c r="B19" s="604"/>
      <c r="C19" s="604"/>
      <c r="D19" s="604"/>
      <c r="E19" s="604"/>
      <c r="F19" s="604"/>
      <c r="G19" s="604"/>
      <c r="H19" s="604"/>
      <c r="I19" s="604"/>
      <c r="J19" s="604"/>
      <c r="K19" s="604"/>
      <c r="L19" s="74"/>
      <c r="M19" s="74"/>
    </row>
    <row r="20" spans="1:13" ht="15" customHeight="1">
      <c r="A20" s="604"/>
      <c r="B20" s="604"/>
      <c r="C20" s="604"/>
      <c r="D20" s="604"/>
      <c r="E20" s="604"/>
      <c r="F20" s="604"/>
      <c r="G20" s="604"/>
      <c r="H20" s="604"/>
      <c r="I20" s="604"/>
      <c r="J20" s="604"/>
      <c r="K20" s="604"/>
      <c r="L20" s="74"/>
      <c r="M20" s="74"/>
    </row>
    <row r="21" spans="1:13" ht="15" customHeight="1">
      <c r="A21" s="604"/>
      <c r="B21" s="604"/>
      <c r="C21" s="604"/>
      <c r="D21" s="604"/>
      <c r="E21" s="604"/>
      <c r="F21" s="604"/>
      <c r="G21" s="604"/>
      <c r="H21" s="604"/>
      <c r="I21" s="604"/>
      <c r="J21" s="604"/>
      <c r="K21" s="604"/>
      <c r="L21" s="74"/>
      <c r="M21" s="74"/>
    </row>
    <row r="22" spans="1:13" ht="13.15" customHeight="1">
      <c r="A22" s="74"/>
      <c r="B22" s="74"/>
      <c r="C22" s="74"/>
      <c r="D22" s="74"/>
      <c r="E22" s="74"/>
      <c r="F22" s="74"/>
      <c r="G22" s="74"/>
      <c r="H22" s="74"/>
      <c r="I22" s="74"/>
      <c r="J22" s="74"/>
      <c r="K22" s="74"/>
      <c r="L22" s="74"/>
      <c r="M22" s="74"/>
    </row>
    <row r="23" spans="1:13" ht="13.15" customHeight="1">
      <c r="A23" s="74"/>
      <c r="B23" s="74"/>
      <c r="C23" s="74"/>
      <c r="D23" s="74"/>
      <c r="E23" s="74"/>
      <c r="F23" s="74"/>
      <c r="G23" s="74"/>
      <c r="H23" s="74"/>
      <c r="I23" s="74"/>
      <c r="J23" s="74"/>
      <c r="K23" s="74"/>
      <c r="L23" s="74"/>
      <c r="M23" s="74"/>
    </row>
    <row r="33" spans="1:13" s="78" customFormat="1" ht="16.5">
      <c r="A33" s="60" t="s">
        <v>1073</v>
      </c>
      <c r="B33" s="60"/>
      <c r="C33" s="60"/>
      <c r="D33" s="75"/>
      <c r="E33" s="75"/>
      <c r="F33" s="76"/>
      <c r="G33" s="76" t="s">
        <v>1075</v>
      </c>
      <c r="H33" s="60"/>
      <c r="I33" s="60"/>
      <c r="J33" s="60"/>
      <c r="K33" s="77"/>
      <c r="L33" s="77"/>
    </row>
    <row r="34" spans="1:13" s="78" customFormat="1" ht="19.899999999999999" customHeight="1">
      <c r="B34" s="605" t="s">
        <v>1071</v>
      </c>
      <c r="C34" s="605"/>
      <c r="D34" s="605"/>
      <c r="E34" s="605"/>
      <c r="F34" s="79"/>
      <c r="H34" s="80" t="s">
        <v>1074</v>
      </c>
      <c r="I34" s="80"/>
      <c r="J34" s="80"/>
      <c r="K34" s="80"/>
      <c r="L34" s="79"/>
      <c r="M34" s="79"/>
    </row>
    <row r="35" spans="1:13" ht="16.5">
      <c r="B35" s="606" t="s">
        <v>1072</v>
      </c>
      <c r="C35" s="606"/>
      <c r="D35" s="606"/>
      <c r="E35" s="606"/>
      <c r="H35" s="79" t="s">
        <v>1076</v>
      </c>
    </row>
  </sheetData>
  <mergeCells count="4">
    <mergeCell ref="A14:K16"/>
    <mergeCell ref="A18:K21"/>
    <mergeCell ref="B34:E34"/>
    <mergeCell ref="B35:E35"/>
  </mergeCells>
  <printOptions horizontalCentered="1"/>
  <pageMargins left="0.39370078740157483" right="0.39370078740157483" top="1.3779527559055118" bottom="0.47244094488188981" header="0.39370078740157483" footer="0.19685039370078741"/>
  <pageSetup scale="75" orientation="landscape" r:id="rId1"/>
  <headerFooter scaleWithDoc="0">
    <oddHeader>&amp;C&amp;G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view="pageLayout" zoomScale="90" zoomScaleNormal="85" zoomScaleSheetLayoutView="70" zoomScalePageLayoutView="90" workbookViewId="0">
      <selection activeCell="N40" sqref="N40"/>
    </sheetView>
  </sheetViews>
  <sheetFormatPr baseColWidth="10" defaultColWidth="11.42578125" defaultRowHeight="13.5"/>
  <cols>
    <col min="1" max="1" width="3.7109375" style="22" customWidth="1"/>
    <col min="2" max="4" width="3.28515625" style="22" customWidth="1"/>
    <col min="5" max="5" width="4" style="22" customWidth="1"/>
    <col min="6" max="6" width="41.85546875" style="22" customWidth="1"/>
    <col min="7" max="7" width="9.28515625" style="22" bestFit="1" customWidth="1"/>
    <col min="8" max="9" width="11.28515625" style="22" bestFit="1" customWidth="1"/>
    <col min="10" max="10" width="11.140625" style="22" bestFit="1" customWidth="1"/>
    <col min="11" max="12" width="7.85546875" style="22" bestFit="1" customWidth="1"/>
    <col min="13" max="13" width="20.28515625" style="22" customWidth="1"/>
    <col min="14" max="14" width="13.42578125" style="22" customWidth="1"/>
    <col min="15" max="15" width="14.5703125" style="22" customWidth="1"/>
    <col min="16" max="16" width="12.85546875" style="22" customWidth="1"/>
    <col min="17" max="17" width="9.85546875" style="22" customWidth="1"/>
    <col min="18" max="21" width="7.85546875" style="22" bestFit="1" customWidth="1"/>
    <col min="22" max="16384" width="11.42578125" style="22"/>
  </cols>
  <sheetData>
    <row r="1" spans="1:21" ht="25.15" customHeight="1">
      <c r="A1" s="629" t="s">
        <v>88</v>
      </c>
      <c r="B1" s="630"/>
      <c r="C1" s="630"/>
      <c r="D1" s="630"/>
      <c r="E1" s="630"/>
      <c r="F1" s="630"/>
      <c r="G1" s="630"/>
      <c r="H1" s="630"/>
      <c r="I1" s="630"/>
      <c r="J1" s="630"/>
      <c r="K1" s="630"/>
      <c r="L1" s="630"/>
      <c r="M1" s="630"/>
      <c r="N1" s="630"/>
      <c r="O1" s="630"/>
      <c r="P1" s="630"/>
      <c r="Q1" s="630"/>
      <c r="R1" s="630"/>
      <c r="S1" s="630"/>
      <c r="T1" s="630"/>
      <c r="U1" s="631"/>
    </row>
    <row r="2" spans="1:21" ht="36" customHeight="1">
      <c r="A2" s="632" t="s">
        <v>1068</v>
      </c>
      <c r="B2" s="633"/>
      <c r="C2" s="633"/>
      <c r="D2" s="633"/>
      <c r="E2" s="633"/>
      <c r="F2" s="633"/>
      <c r="G2" s="633"/>
      <c r="H2" s="633"/>
      <c r="I2" s="633"/>
      <c r="J2" s="633"/>
      <c r="K2" s="633"/>
      <c r="L2" s="633"/>
      <c r="M2" s="633"/>
      <c r="N2" s="633"/>
      <c r="O2" s="633"/>
      <c r="P2" s="633"/>
      <c r="Q2" s="633"/>
      <c r="R2" s="633"/>
      <c r="S2" s="633"/>
      <c r="T2" s="633"/>
      <c r="U2" s="634"/>
    </row>
    <row r="3" spans="1:21" ht="6" customHeight="1">
      <c r="U3" s="81"/>
    </row>
    <row r="4" spans="1:21" ht="20.100000000000001" customHeight="1">
      <c r="A4" s="612" t="s">
        <v>483</v>
      </c>
      <c r="B4" s="635"/>
      <c r="C4" s="635"/>
      <c r="D4" s="635"/>
      <c r="E4" s="635"/>
      <c r="F4" s="635"/>
      <c r="G4" s="635"/>
      <c r="H4" s="635"/>
      <c r="I4" s="635"/>
      <c r="J4" s="635"/>
      <c r="K4" s="635"/>
      <c r="L4" s="635"/>
      <c r="M4" s="635"/>
      <c r="N4" s="635"/>
      <c r="O4" s="635"/>
      <c r="P4" s="635"/>
      <c r="Q4" s="635"/>
      <c r="R4" s="635"/>
      <c r="S4" s="635"/>
      <c r="T4" s="635"/>
      <c r="U4" s="636"/>
    </row>
    <row r="5" spans="1:21" ht="20.100000000000001" customHeight="1">
      <c r="A5" s="637" t="s">
        <v>363</v>
      </c>
      <c r="B5" s="638"/>
      <c r="C5" s="638"/>
      <c r="D5" s="638"/>
      <c r="E5" s="638"/>
      <c r="F5" s="638"/>
      <c r="G5" s="638"/>
      <c r="H5" s="638"/>
      <c r="I5" s="638"/>
      <c r="J5" s="638"/>
      <c r="K5" s="638"/>
      <c r="L5" s="638"/>
      <c r="M5" s="638"/>
      <c r="N5" s="638"/>
      <c r="O5" s="638"/>
      <c r="P5" s="638"/>
      <c r="Q5" s="638"/>
      <c r="R5" s="638"/>
      <c r="S5" s="638"/>
      <c r="T5" s="638"/>
      <c r="U5" s="639"/>
    </row>
    <row r="6" spans="1:21" ht="15" customHeight="1">
      <c r="A6" s="640" t="s">
        <v>84</v>
      </c>
      <c r="B6" s="643" t="s">
        <v>44</v>
      </c>
      <c r="C6" s="643" t="s">
        <v>42</v>
      </c>
      <c r="D6" s="643" t="s">
        <v>43</v>
      </c>
      <c r="E6" s="643" t="s">
        <v>12</v>
      </c>
      <c r="F6" s="643" t="s">
        <v>13</v>
      </c>
      <c r="G6" s="643" t="s">
        <v>28</v>
      </c>
      <c r="H6" s="125" t="s">
        <v>15</v>
      </c>
      <c r="I6" s="125"/>
      <c r="J6" s="125"/>
      <c r="K6" s="125"/>
      <c r="L6" s="125"/>
      <c r="M6" s="125"/>
      <c r="N6" s="125"/>
      <c r="O6" s="125"/>
      <c r="P6" s="125"/>
      <c r="Q6" s="125"/>
      <c r="R6" s="125"/>
      <c r="S6" s="125"/>
      <c r="T6" s="125"/>
      <c r="U6" s="126"/>
    </row>
    <row r="7" spans="1:21" ht="15" customHeight="1">
      <c r="A7" s="641"/>
      <c r="B7" s="644"/>
      <c r="C7" s="644"/>
      <c r="D7" s="644"/>
      <c r="E7" s="644"/>
      <c r="F7" s="644"/>
      <c r="G7" s="644"/>
      <c r="H7" s="646" t="s">
        <v>14</v>
      </c>
      <c r="I7" s="647"/>
      <c r="J7" s="648"/>
      <c r="K7" s="646" t="s">
        <v>48</v>
      </c>
      <c r="L7" s="648"/>
      <c r="M7" s="646" t="s">
        <v>93</v>
      </c>
      <c r="N7" s="647"/>
      <c r="O7" s="647"/>
      <c r="P7" s="647"/>
      <c r="Q7" s="648"/>
      <c r="R7" s="649" t="s">
        <v>48</v>
      </c>
      <c r="S7" s="650"/>
      <c r="T7" s="650"/>
      <c r="U7" s="651"/>
    </row>
    <row r="8" spans="1:21" ht="33" customHeight="1">
      <c r="A8" s="642"/>
      <c r="B8" s="645"/>
      <c r="C8" s="645"/>
      <c r="D8" s="645"/>
      <c r="E8" s="645"/>
      <c r="F8" s="645"/>
      <c r="G8" s="645"/>
      <c r="H8" s="127" t="s">
        <v>122</v>
      </c>
      <c r="I8" s="127" t="s">
        <v>186</v>
      </c>
      <c r="J8" s="127" t="s">
        <v>47</v>
      </c>
      <c r="K8" s="128" t="s">
        <v>49</v>
      </c>
      <c r="L8" s="128" t="s">
        <v>50</v>
      </c>
      <c r="M8" s="127" t="s">
        <v>118</v>
      </c>
      <c r="N8" s="127" t="s">
        <v>187</v>
      </c>
      <c r="O8" s="127" t="s">
        <v>51</v>
      </c>
      <c r="P8" s="127" t="s">
        <v>52</v>
      </c>
      <c r="Q8" s="127" t="s">
        <v>109</v>
      </c>
      <c r="R8" s="128" t="s">
        <v>111</v>
      </c>
      <c r="S8" s="128" t="s">
        <v>112</v>
      </c>
      <c r="T8" s="128" t="s">
        <v>113</v>
      </c>
      <c r="U8" s="128" t="s">
        <v>114</v>
      </c>
    </row>
    <row r="9" spans="1:21" s="185" customFormat="1" ht="22.5">
      <c r="A9" s="417">
        <v>1</v>
      </c>
      <c r="B9" s="417"/>
      <c r="C9" s="181"/>
      <c r="D9" s="181"/>
      <c r="E9" s="181"/>
      <c r="F9" s="182" t="s">
        <v>216</v>
      </c>
      <c r="G9" s="183"/>
      <c r="H9" s="184"/>
      <c r="I9" s="184"/>
      <c r="J9" s="184"/>
      <c r="K9" s="184"/>
      <c r="L9" s="184"/>
      <c r="M9" s="184">
        <f>M10</f>
        <v>14256959</v>
      </c>
      <c r="N9" s="184">
        <f>N10</f>
        <v>0</v>
      </c>
      <c r="O9" s="184">
        <f>O10</f>
        <v>0</v>
      </c>
      <c r="P9" s="184">
        <f>P10</f>
        <v>0</v>
      </c>
      <c r="Q9" s="184">
        <f>Q10</f>
        <v>0</v>
      </c>
      <c r="R9" s="184"/>
      <c r="S9" s="184"/>
      <c r="T9" s="183"/>
      <c r="U9" s="183"/>
    </row>
    <row r="10" spans="1:21" s="185" customFormat="1" ht="15" customHeight="1">
      <c r="A10" s="186"/>
      <c r="B10" s="183">
        <v>2</v>
      </c>
      <c r="C10" s="183"/>
      <c r="D10" s="183"/>
      <c r="E10" s="183"/>
      <c r="F10" s="187" t="s">
        <v>223</v>
      </c>
      <c r="G10" s="183"/>
      <c r="H10" s="184"/>
      <c r="I10" s="184"/>
      <c r="J10" s="184"/>
      <c r="K10" s="184"/>
      <c r="L10" s="184"/>
      <c r="M10" s="184">
        <f>M11+M14</f>
        <v>14256959</v>
      </c>
      <c r="N10" s="184">
        <f t="shared" ref="N10:Q10" si="0">N11+N14</f>
        <v>0</v>
      </c>
      <c r="O10" s="184">
        <f t="shared" si="0"/>
        <v>0</v>
      </c>
      <c r="P10" s="184">
        <f t="shared" si="0"/>
        <v>0</v>
      </c>
      <c r="Q10" s="184">
        <f t="shared" si="0"/>
        <v>0</v>
      </c>
      <c r="R10" s="184"/>
      <c r="S10" s="184"/>
      <c r="T10" s="183"/>
      <c r="U10" s="183"/>
    </row>
    <row r="11" spans="1:21" s="185" customFormat="1" ht="15" customHeight="1">
      <c r="A11" s="186"/>
      <c r="B11" s="181"/>
      <c r="C11" s="183">
        <v>5</v>
      </c>
      <c r="D11" s="183"/>
      <c r="E11" s="183"/>
      <c r="F11" s="182" t="s">
        <v>236</v>
      </c>
      <c r="G11" s="181"/>
      <c r="H11" s="188"/>
      <c r="I11" s="188"/>
      <c r="J11" s="188"/>
      <c r="K11" s="188"/>
      <c r="L11" s="189"/>
      <c r="M11" s="189">
        <f>M12</f>
        <v>4256959</v>
      </c>
      <c r="N11" s="189">
        <f t="shared" ref="N11:Q11" si="1">N12</f>
        <v>0</v>
      </c>
      <c r="O11" s="189">
        <f t="shared" si="1"/>
        <v>0</v>
      </c>
      <c r="P11" s="189">
        <f t="shared" si="1"/>
        <v>0</v>
      </c>
      <c r="Q11" s="189">
        <f t="shared" si="1"/>
        <v>0</v>
      </c>
      <c r="R11" s="189"/>
      <c r="S11" s="189"/>
      <c r="T11" s="186"/>
      <c r="U11" s="422"/>
    </row>
    <row r="12" spans="1:21" s="185" customFormat="1" ht="15" customHeight="1">
      <c r="A12" s="186"/>
      <c r="B12" s="181"/>
      <c r="C12" s="181"/>
      <c r="D12" s="183">
        <v>1</v>
      </c>
      <c r="E12" s="183"/>
      <c r="F12" s="182" t="s">
        <v>237</v>
      </c>
      <c r="G12" s="181"/>
      <c r="H12" s="188"/>
      <c r="I12" s="189"/>
      <c r="J12" s="189"/>
      <c r="K12" s="189"/>
      <c r="L12" s="189"/>
      <c r="M12" s="188">
        <f>M13</f>
        <v>4256959</v>
      </c>
      <c r="N12" s="188">
        <f>N13</f>
        <v>0</v>
      </c>
      <c r="O12" s="188">
        <f t="shared" ref="O12:Q12" si="2">O13</f>
        <v>0</v>
      </c>
      <c r="P12" s="188">
        <f t="shared" si="2"/>
        <v>0</v>
      </c>
      <c r="Q12" s="188">
        <f t="shared" si="2"/>
        <v>0</v>
      </c>
      <c r="R12" s="189"/>
      <c r="S12" s="189"/>
      <c r="T12" s="422"/>
      <c r="U12" s="422"/>
    </row>
    <row r="13" spans="1:21" s="185" customFormat="1" ht="29.25" customHeight="1">
      <c r="A13" s="186"/>
      <c r="B13" s="186"/>
      <c r="C13" s="186"/>
      <c r="D13" s="181"/>
      <c r="E13" s="183">
        <v>218</v>
      </c>
      <c r="F13" s="187" t="s">
        <v>240</v>
      </c>
      <c r="G13" s="517" t="s">
        <v>231</v>
      </c>
      <c r="H13" s="184">
        <v>42</v>
      </c>
      <c r="I13" s="184">
        <v>11</v>
      </c>
      <c r="J13" s="184">
        <v>0</v>
      </c>
      <c r="K13" s="184">
        <f>IFERROR(J13/H13*100,0)</f>
        <v>0</v>
      </c>
      <c r="L13" s="184">
        <f>IFERROR(J13/I13*100,0)</f>
        <v>0</v>
      </c>
      <c r="M13" s="184">
        <v>4256959</v>
      </c>
      <c r="N13" s="184">
        <v>0</v>
      </c>
      <c r="O13" s="184">
        <v>0</v>
      </c>
      <c r="P13" s="184">
        <v>0</v>
      </c>
      <c r="Q13" s="184">
        <v>0</v>
      </c>
      <c r="R13" s="184">
        <f>IFERROR(M13/O13*100,0)</f>
        <v>0</v>
      </c>
      <c r="S13" s="184">
        <f>IFERROR(O13/N13*100,0)</f>
        <v>0</v>
      </c>
      <c r="T13" s="184">
        <f>IFERROR(M13/P13*100,0)</f>
        <v>0</v>
      </c>
      <c r="U13" s="184">
        <f>IFERROR(P13/N13*100,0)</f>
        <v>0</v>
      </c>
    </row>
    <row r="14" spans="1:21" s="185" customFormat="1" ht="15" customHeight="1">
      <c r="A14" s="186"/>
      <c r="B14" s="186"/>
      <c r="C14" s="186">
        <v>6</v>
      </c>
      <c r="D14" s="186"/>
      <c r="E14" s="181"/>
      <c r="F14" s="187" t="s">
        <v>241</v>
      </c>
      <c r="G14" s="517"/>
      <c r="H14" s="184"/>
      <c r="I14" s="184"/>
      <c r="J14" s="184"/>
      <c r="K14" s="184"/>
      <c r="L14" s="184"/>
      <c r="M14" s="184">
        <f>M15</f>
        <v>10000000</v>
      </c>
      <c r="N14" s="184">
        <f>N15</f>
        <v>0</v>
      </c>
      <c r="O14" s="184">
        <f t="shared" ref="O14:Q14" si="3">O15</f>
        <v>0</v>
      </c>
      <c r="P14" s="184">
        <f t="shared" si="3"/>
        <v>0</v>
      </c>
      <c r="Q14" s="184">
        <f t="shared" si="3"/>
        <v>0</v>
      </c>
      <c r="R14" s="184"/>
      <c r="S14" s="184"/>
      <c r="T14" s="184"/>
      <c r="U14" s="184"/>
    </row>
    <row r="15" spans="1:21" s="185" customFormat="1" ht="11.25">
      <c r="A15" s="186"/>
      <c r="B15" s="186"/>
      <c r="C15" s="186"/>
      <c r="D15" s="186">
        <v>9</v>
      </c>
      <c r="E15" s="186"/>
      <c r="F15" s="182" t="s">
        <v>250</v>
      </c>
      <c r="G15" s="186"/>
      <c r="H15" s="189"/>
      <c r="I15" s="189"/>
      <c r="J15" s="189"/>
      <c r="K15" s="184"/>
      <c r="L15" s="184"/>
      <c r="M15" s="189">
        <f>M16</f>
        <v>10000000</v>
      </c>
      <c r="N15" s="189">
        <f>N16</f>
        <v>0</v>
      </c>
      <c r="O15" s="189">
        <f t="shared" ref="O15:Q15" si="4">O16</f>
        <v>0</v>
      </c>
      <c r="P15" s="189">
        <f t="shared" si="4"/>
        <v>0</v>
      </c>
      <c r="Q15" s="189">
        <f t="shared" si="4"/>
        <v>0</v>
      </c>
      <c r="R15" s="184"/>
      <c r="S15" s="184"/>
      <c r="T15" s="184"/>
      <c r="U15" s="184"/>
    </row>
    <row r="16" spans="1:21" s="185" customFormat="1" ht="22.5">
      <c r="A16" s="186"/>
      <c r="B16" s="186"/>
      <c r="C16" s="186"/>
      <c r="D16" s="186"/>
      <c r="E16" s="186">
        <v>228</v>
      </c>
      <c r="F16" s="182" t="s">
        <v>253</v>
      </c>
      <c r="G16" s="186" t="s">
        <v>231</v>
      </c>
      <c r="H16" s="189">
        <v>21</v>
      </c>
      <c r="I16" s="189">
        <v>2</v>
      </c>
      <c r="J16" s="189">
        <v>0</v>
      </c>
      <c r="K16" s="184">
        <f>IFERROR(J16/H16*100,0)</f>
        <v>0</v>
      </c>
      <c r="L16" s="184">
        <f t="shared" ref="L16:L22" si="5">IFERROR(J16/I16*100,0)</f>
        <v>0</v>
      </c>
      <c r="M16" s="189">
        <v>10000000</v>
      </c>
      <c r="N16" s="189">
        <v>0</v>
      </c>
      <c r="O16" s="189">
        <v>0</v>
      </c>
      <c r="P16" s="189">
        <v>0</v>
      </c>
      <c r="Q16" s="189">
        <v>0</v>
      </c>
      <c r="R16" s="184">
        <f t="shared" ref="R16:R22" si="6">IFERROR(M16/O16*100,0)</f>
        <v>0</v>
      </c>
      <c r="S16" s="184">
        <f t="shared" ref="S16:S22" si="7">IFERROR(O16/N16*100,0)</f>
        <v>0</v>
      </c>
      <c r="T16" s="184">
        <f t="shared" ref="T16:T22" si="8">IFERROR(M16/P16*100,0)</f>
        <v>0</v>
      </c>
      <c r="U16" s="184">
        <f t="shared" ref="U16:U22" si="9">IFERROR(P16/N16*100,0)</f>
        <v>0</v>
      </c>
    </row>
    <row r="17" spans="1:21" s="185" customFormat="1" ht="22.5">
      <c r="A17" s="186">
        <v>4</v>
      </c>
      <c r="B17" s="186"/>
      <c r="C17" s="186"/>
      <c r="D17" s="186"/>
      <c r="E17" s="186"/>
      <c r="F17" s="182" t="s">
        <v>277</v>
      </c>
      <c r="G17" s="186"/>
      <c r="H17" s="189"/>
      <c r="I17" s="189"/>
      <c r="J17" s="189"/>
      <c r="K17" s="184"/>
      <c r="L17" s="184"/>
      <c r="M17" s="189">
        <f t="shared" ref="M17:N19" si="10">M18</f>
        <v>11405492</v>
      </c>
      <c r="N17" s="189">
        <f t="shared" si="10"/>
        <v>0</v>
      </c>
      <c r="O17" s="189">
        <f t="shared" ref="O17:Q17" si="11">O18</f>
        <v>0</v>
      </c>
      <c r="P17" s="189">
        <f t="shared" si="11"/>
        <v>0</v>
      </c>
      <c r="Q17" s="189">
        <f t="shared" si="11"/>
        <v>0</v>
      </c>
      <c r="R17" s="184"/>
      <c r="S17" s="184"/>
      <c r="T17" s="184"/>
      <c r="U17" s="184"/>
    </row>
    <row r="18" spans="1:21" s="185" customFormat="1" ht="11.25">
      <c r="A18" s="186"/>
      <c r="B18" s="186">
        <v>2</v>
      </c>
      <c r="C18" s="186"/>
      <c r="D18" s="186"/>
      <c r="E18" s="186"/>
      <c r="F18" s="182" t="s">
        <v>223</v>
      </c>
      <c r="G18" s="186"/>
      <c r="H18" s="189"/>
      <c r="I18" s="189"/>
      <c r="J18" s="189"/>
      <c r="K18" s="184"/>
      <c r="L18" s="184"/>
      <c r="M18" s="189">
        <f t="shared" si="10"/>
        <v>11405492</v>
      </c>
      <c r="N18" s="189">
        <f t="shared" si="10"/>
        <v>0</v>
      </c>
      <c r="O18" s="189">
        <f t="shared" ref="O18:Q18" si="12">O19</f>
        <v>0</v>
      </c>
      <c r="P18" s="189">
        <f t="shared" si="12"/>
        <v>0</v>
      </c>
      <c r="Q18" s="189">
        <f t="shared" si="12"/>
        <v>0</v>
      </c>
      <c r="R18" s="184"/>
      <c r="S18" s="184"/>
      <c r="T18" s="184"/>
      <c r="U18" s="184"/>
    </row>
    <row r="19" spans="1:21" s="185" customFormat="1" ht="11.25">
      <c r="A19" s="186"/>
      <c r="B19" s="186"/>
      <c r="C19" s="186">
        <v>2</v>
      </c>
      <c r="D19" s="186"/>
      <c r="E19" s="186"/>
      <c r="F19" s="182" t="s">
        <v>291</v>
      </c>
      <c r="G19" s="186"/>
      <c r="H19" s="189"/>
      <c r="I19" s="189"/>
      <c r="J19" s="189"/>
      <c r="K19" s="184"/>
      <c r="L19" s="184"/>
      <c r="M19" s="189">
        <f t="shared" si="10"/>
        <v>11405492</v>
      </c>
      <c r="N19" s="189">
        <f t="shared" si="10"/>
        <v>0</v>
      </c>
      <c r="O19" s="189">
        <f t="shared" ref="O19:Q19" si="13">O20</f>
        <v>0</v>
      </c>
      <c r="P19" s="189">
        <f t="shared" si="13"/>
        <v>0</v>
      </c>
      <c r="Q19" s="189">
        <f t="shared" si="13"/>
        <v>0</v>
      </c>
      <c r="R19" s="184"/>
      <c r="S19" s="184"/>
      <c r="T19" s="184"/>
      <c r="U19" s="184"/>
    </row>
    <row r="20" spans="1:21" s="185" customFormat="1" ht="11.25">
      <c r="A20" s="186"/>
      <c r="B20" s="186"/>
      <c r="C20" s="186"/>
      <c r="D20" s="186">
        <v>1</v>
      </c>
      <c r="E20" s="186"/>
      <c r="F20" s="182" t="s">
        <v>292</v>
      </c>
      <c r="G20" s="186"/>
      <c r="H20" s="189"/>
      <c r="I20" s="189"/>
      <c r="J20" s="189"/>
      <c r="K20" s="184"/>
      <c r="L20" s="184"/>
      <c r="M20" s="189">
        <f>M21+M22</f>
        <v>11405492</v>
      </c>
      <c r="N20" s="189">
        <f>N21+N22</f>
        <v>0</v>
      </c>
      <c r="O20" s="189">
        <f t="shared" ref="O20:Q20" si="14">O21+O22</f>
        <v>0</v>
      </c>
      <c r="P20" s="189">
        <f t="shared" si="14"/>
        <v>0</v>
      </c>
      <c r="Q20" s="189">
        <f t="shared" si="14"/>
        <v>0</v>
      </c>
      <c r="R20" s="184"/>
      <c r="S20" s="184"/>
      <c r="T20" s="184"/>
      <c r="U20" s="184"/>
    </row>
    <row r="21" spans="1:21" s="185" customFormat="1" ht="11.25">
      <c r="A21" s="186"/>
      <c r="B21" s="186"/>
      <c r="C21" s="186"/>
      <c r="D21" s="186"/>
      <c r="E21" s="186">
        <v>211</v>
      </c>
      <c r="F21" s="182" t="s">
        <v>293</v>
      </c>
      <c r="G21" s="186" t="s">
        <v>294</v>
      </c>
      <c r="H21" s="189">
        <v>350000</v>
      </c>
      <c r="I21" s="189">
        <v>87500</v>
      </c>
      <c r="J21" s="189">
        <v>0</v>
      </c>
      <c r="K21" s="184">
        <f t="shared" ref="K21:K22" si="15">IFERROR(J21/H21*100,0)</f>
        <v>0</v>
      </c>
      <c r="L21" s="184">
        <f t="shared" si="5"/>
        <v>0</v>
      </c>
      <c r="M21" s="189">
        <v>161492</v>
      </c>
      <c r="N21" s="189">
        <v>0</v>
      </c>
      <c r="O21" s="189">
        <v>0</v>
      </c>
      <c r="P21" s="189"/>
      <c r="Q21" s="189"/>
      <c r="R21" s="184">
        <f t="shared" si="6"/>
        <v>0</v>
      </c>
      <c r="S21" s="184">
        <f t="shared" si="7"/>
        <v>0</v>
      </c>
      <c r="T21" s="184">
        <f t="shared" si="8"/>
        <v>0</v>
      </c>
      <c r="U21" s="184">
        <f t="shared" si="9"/>
        <v>0</v>
      </c>
    </row>
    <row r="22" spans="1:21" s="185" customFormat="1" ht="22.5">
      <c r="A22" s="186"/>
      <c r="B22" s="186"/>
      <c r="C22" s="186"/>
      <c r="D22" s="186"/>
      <c r="E22" s="186">
        <v>217</v>
      </c>
      <c r="F22" s="182" t="s">
        <v>298</v>
      </c>
      <c r="G22" s="186" t="s">
        <v>231</v>
      </c>
      <c r="H22" s="189">
        <v>6</v>
      </c>
      <c r="I22" s="189">
        <v>1</v>
      </c>
      <c r="J22" s="189">
        <v>0</v>
      </c>
      <c r="K22" s="184">
        <f t="shared" si="15"/>
        <v>0</v>
      </c>
      <c r="L22" s="184">
        <f t="shared" si="5"/>
        <v>0</v>
      </c>
      <c r="M22" s="189">
        <v>11244000</v>
      </c>
      <c r="N22" s="189">
        <v>0</v>
      </c>
      <c r="O22" s="189">
        <v>0</v>
      </c>
      <c r="P22" s="189">
        <v>0</v>
      </c>
      <c r="Q22" s="189">
        <v>0</v>
      </c>
      <c r="R22" s="184">
        <f t="shared" si="6"/>
        <v>0</v>
      </c>
      <c r="S22" s="184">
        <f t="shared" si="7"/>
        <v>0</v>
      </c>
      <c r="T22" s="184">
        <f t="shared" si="8"/>
        <v>0</v>
      </c>
      <c r="U22" s="184">
        <f t="shared" si="9"/>
        <v>0</v>
      </c>
    </row>
    <row r="23" spans="1:21" s="64" customFormat="1" ht="15" customHeight="1">
      <c r="A23" s="175"/>
      <c r="B23" s="175"/>
      <c r="C23" s="175"/>
      <c r="D23" s="175"/>
      <c r="E23" s="175"/>
      <c r="F23" s="175"/>
      <c r="G23" s="175"/>
      <c r="H23" s="175"/>
      <c r="I23" s="177"/>
      <c r="J23" s="177"/>
      <c r="K23" s="177"/>
      <c r="L23" s="177"/>
      <c r="M23" s="177"/>
      <c r="N23" s="179"/>
      <c r="O23" s="179"/>
      <c r="P23" s="179"/>
      <c r="Q23" s="179"/>
      <c r="R23" s="179"/>
      <c r="S23" s="179"/>
      <c r="T23" s="175"/>
      <c r="U23" s="180"/>
    </row>
    <row r="24" spans="1:21" s="64" customFormat="1" ht="15" customHeight="1">
      <c r="A24" s="175"/>
      <c r="B24" s="175"/>
      <c r="C24" s="175"/>
      <c r="D24" s="175"/>
      <c r="E24" s="175"/>
      <c r="F24" s="175"/>
      <c r="G24" s="175"/>
      <c r="H24" s="175"/>
      <c r="I24" s="177"/>
      <c r="J24" s="177"/>
      <c r="K24" s="177"/>
      <c r="L24" s="177"/>
      <c r="M24" s="177"/>
      <c r="N24" s="179"/>
      <c r="O24" s="179"/>
      <c r="P24" s="179"/>
      <c r="Q24" s="179"/>
      <c r="R24" s="179"/>
      <c r="S24" s="179"/>
      <c r="T24" s="175"/>
      <c r="U24" s="180"/>
    </row>
    <row r="25" spans="1:21" s="64" customFormat="1" ht="15" customHeight="1">
      <c r="A25" s="175"/>
      <c r="B25" s="175"/>
      <c r="C25" s="175"/>
      <c r="D25" s="175"/>
      <c r="E25" s="175"/>
      <c r="F25" s="175"/>
      <c r="G25" s="175"/>
      <c r="H25" s="175"/>
      <c r="I25" s="177"/>
      <c r="J25" s="177"/>
      <c r="K25" s="177"/>
      <c r="L25" s="177"/>
      <c r="M25" s="177"/>
      <c r="N25" s="179"/>
      <c r="O25" s="179"/>
      <c r="P25" s="179"/>
      <c r="Q25" s="179"/>
      <c r="R25" s="179"/>
      <c r="S25" s="179"/>
      <c r="T25" s="175"/>
      <c r="U25" s="180"/>
    </row>
    <row r="26" spans="1:21" s="64" customFormat="1" ht="15" customHeight="1">
      <c r="A26" s="65"/>
      <c r="B26" s="65"/>
      <c r="C26" s="65"/>
      <c r="D26" s="65"/>
      <c r="E26" s="65"/>
      <c r="F26" s="65"/>
      <c r="G26" s="65"/>
      <c r="H26" s="65"/>
      <c r="I26" s="66"/>
      <c r="J26" s="66"/>
      <c r="K26" s="66"/>
      <c r="L26" s="66"/>
      <c r="M26" s="66"/>
      <c r="N26" s="67"/>
      <c r="O26" s="67"/>
      <c r="P26" s="67"/>
      <c r="Q26" s="67"/>
      <c r="R26" s="67"/>
      <c r="S26" s="67"/>
      <c r="T26" s="65"/>
      <c r="U26" s="68"/>
    </row>
    <row r="27" spans="1:21" s="64" customFormat="1" ht="39.75" customHeight="1">
      <c r="A27" s="65"/>
      <c r="B27" s="65"/>
      <c r="C27" s="65"/>
      <c r="D27" s="65"/>
      <c r="E27" s="65"/>
      <c r="F27" s="65"/>
      <c r="G27" s="65"/>
      <c r="H27" s="65"/>
      <c r="I27" s="66"/>
      <c r="J27" s="66"/>
      <c r="K27" s="66"/>
      <c r="L27" s="66"/>
      <c r="M27" s="66"/>
      <c r="N27" s="67"/>
      <c r="O27" s="67"/>
      <c r="P27" s="67"/>
      <c r="Q27" s="67"/>
      <c r="R27" s="67"/>
      <c r="S27" s="67"/>
      <c r="T27" s="65"/>
      <c r="U27" s="68"/>
    </row>
    <row r="28" spans="1:21" s="64" customFormat="1" ht="15" customHeight="1">
      <c r="A28" s="65"/>
      <c r="B28" s="65"/>
      <c r="C28" s="65"/>
      <c r="D28" s="65"/>
      <c r="E28" s="65"/>
      <c r="F28" s="65"/>
      <c r="G28" s="65"/>
      <c r="H28" s="65"/>
      <c r="I28" s="66"/>
      <c r="J28" s="66"/>
      <c r="K28" s="66"/>
      <c r="L28" s="66"/>
      <c r="M28" s="66"/>
      <c r="N28" s="67"/>
      <c r="O28" s="67"/>
      <c r="P28" s="67"/>
      <c r="Q28" s="67"/>
      <c r="R28" s="67"/>
      <c r="S28" s="67"/>
      <c r="T28" s="65"/>
      <c r="U28" s="68"/>
    </row>
    <row r="29" spans="1:21" s="64" customFormat="1" ht="15" customHeight="1">
      <c r="A29" s="65"/>
      <c r="B29" s="65"/>
      <c r="C29" s="65"/>
      <c r="D29" s="65"/>
      <c r="E29" s="65"/>
      <c r="F29" s="65"/>
      <c r="G29" s="65"/>
      <c r="H29" s="65"/>
      <c r="I29" s="66"/>
      <c r="J29" s="66"/>
      <c r="K29" s="66"/>
      <c r="L29" s="66"/>
      <c r="M29" s="66"/>
      <c r="N29" s="67"/>
      <c r="O29" s="67"/>
      <c r="P29" s="67"/>
      <c r="Q29" s="67"/>
      <c r="R29" s="67"/>
      <c r="S29" s="67"/>
      <c r="T29" s="65"/>
      <c r="U29" s="68"/>
    </row>
    <row r="30" spans="1:21" s="64" customFormat="1" ht="15" customHeight="1">
      <c r="A30" s="65"/>
      <c r="B30" s="65"/>
      <c r="C30" s="65"/>
      <c r="D30" s="65"/>
      <c r="E30" s="65"/>
      <c r="F30" s="65"/>
      <c r="G30" s="65"/>
      <c r="H30" s="65"/>
      <c r="I30" s="66"/>
      <c r="J30" s="66"/>
      <c r="K30" s="66"/>
      <c r="L30" s="66"/>
      <c r="M30" s="66"/>
      <c r="N30" s="67"/>
      <c r="O30" s="67"/>
      <c r="P30" s="67"/>
      <c r="Q30" s="67"/>
      <c r="R30" s="67"/>
      <c r="S30" s="67"/>
      <c r="T30" s="65"/>
      <c r="U30" s="68"/>
    </row>
    <row r="31" spans="1:21" s="64" customFormat="1" ht="15" customHeight="1">
      <c r="A31" s="65"/>
      <c r="B31" s="65"/>
      <c r="C31" s="65"/>
      <c r="D31" s="65"/>
      <c r="E31" s="65"/>
      <c r="F31" s="65"/>
      <c r="G31" s="65"/>
      <c r="H31" s="65"/>
      <c r="I31" s="66"/>
      <c r="J31" s="66"/>
      <c r="K31" s="66"/>
      <c r="L31" s="66"/>
      <c r="M31" s="66"/>
      <c r="N31" s="67"/>
      <c r="O31" s="67"/>
      <c r="P31" s="67"/>
      <c r="Q31" s="67"/>
      <c r="R31" s="67"/>
      <c r="S31" s="67"/>
      <c r="T31" s="65"/>
      <c r="U31" s="68"/>
    </row>
    <row r="32" spans="1:21" s="64" customFormat="1" ht="15" customHeight="1">
      <c r="A32" s="65"/>
      <c r="B32" s="65"/>
      <c r="C32" s="65"/>
      <c r="D32" s="65"/>
      <c r="E32" s="65"/>
      <c r="F32" s="65"/>
      <c r="G32" s="65"/>
      <c r="H32" s="65"/>
      <c r="I32" s="66"/>
      <c r="J32" s="66"/>
      <c r="K32" s="66"/>
      <c r="L32" s="66"/>
      <c r="M32" s="66"/>
      <c r="N32" s="67"/>
      <c r="O32" s="67"/>
      <c r="P32" s="67"/>
      <c r="Q32" s="67"/>
      <c r="R32" s="67"/>
      <c r="S32" s="67"/>
      <c r="T32" s="65"/>
      <c r="U32" s="68"/>
    </row>
    <row r="33" spans="1:21" s="64" customFormat="1" ht="15" customHeight="1">
      <c r="A33" s="65"/>
      <c r="B33" s="65"/>
      <c r="C33" s="65"/>
      <c r="D33" s="65"/>
      <c r="E33" s="65"/>
      <c r="F33" s="65"/>
      <c r="G33" s="65"/>
      <c r="H33" s="65"/>
      <c r="I33" s="66"/>
      <c r="J33" s="66"/>
      <c r="K33" s="66"/>
      <c r="L33" s="66"/>
      <c r="M33" s="66"/>
      <c r="N33" s="67"/>
      <c r="O33" s="67"/>
      <c r="P33" s="67"/>
      <c r="Q33" s="67"/>
      <c r="R33" s="67"/>
      <c r="S33" s="67"/>
      <c r="T33" s="65"/>
      <c r="U33" s="68"/>
    </row>
    <row r="34" spans="1:21" s="64" customFormat="1" ht="15" customHeight="1">
      <c r="A34" s="65"/>
      <c r="B34" s="65"/>
      <c r="C34" s="65"/>
      <c r="D34" s="65"/>
      <c r="E34" s="65"/>
      <c r="F34" s="65"/>
      <c r="G34" s="65"/>
      <c r="H34" s="65"/>
      <c r="I34" s="66"/>
      <c r="J34" s="66"/>
      <c r="K34" s="66"/>
      <c r="L34" s="66"/>
      <c r="M34" s="66"/>
      <c r="N34" s="67"/>
      <c r="O34" s="67"/>
      <c r="P34" s="67"/>
      <c r="Q34" s="67"/>
      <c r="R34" s="67"/>
      <c r="S34" s="67"/>
      <c r="T34" s="65"/>
      <c r="U34" s="68"/>
    </row>
    <row r="35" spans="1:21" s="64" customFormat="1" ht="15" customHeight="1">
      <c r="A35" s="65"/>
      <c r="B35" s="65"/>
      <c r="C35" s="65"/>
      <c r="D35" s="65"/>
      <c r="E35" s="65"/>
      <c r="F35" s="65"/>
      <c r="G35" s="65"/>
      <c r="H35" s="65"/>
      <c r="I35" s="66"/>
      <c r="J35" s="66"/>
      <c r="K35" s="66"/>
      <c r="L35" s="66"/>
      <c r="M35" s="66"/>
      <c r="N35" s="67"/>
      <c r="O35" s="67"/>
      <c r="P35" s="67"/>
      <c r="Q35" s="67"/>
      <c r="R35" s="67"/>
      <c r="S35" s="67"/>
      <c r="T35" s="65"/>
      <c r="U35" s="68"/>
    </row>
    <row r="36" spans="1:21" s="64" customFormat="1" ht="15" customHeight="1">
      <c r="A36" s="65"/>
      <c r="B36" s="65"/>
      <c r="C36" s="65"/>
      <c r="D36" s="65"/>
      <c r="E36" s="65"/>
      <c r="F36" s="65"/>
      <c r="G36" s="65"/>
      <c r="H36" s="65"/>
      <c r="I36" s="66"/>
      <c r="J36" s="66"/>
      <c r="K36" s="66"/>
      <c r="L36" s="66"/>
      <c r="M36" s="66"/>
      <c r="N36" s="67"/>
      <c r="O36" s="67"/>
      <c r="P36" s="67"/>
      <c r="Q36" s="67"/>
      <c r="R36" s="67"/>
      <c r="S36" s="67"/>
      <c r="T36" s="65"/>
      <c r="U36" s="68"/>
    </row>
    <row r="37" spans="1:21" s="64" customFormat="1" ht="15" customHeight="1">
      <c r="A37" s="65"/>
      <c r="B37" s="65"/>
      <c r="C37" s="65"/>
      <c r="D37" s="65"/>
      <c r="E37" s="65"/>
      <c r="F37" s="62"/>
      <c r="G37" s="65"/>
      <c r="H37" s="65"/>
      <c r="I37" s="66"/>
      <c r="J37" s="66"/>
      <c r="K37" s="66"/>
      <c r="L37" s="66"/>
      <c r="M37" s="66"/>
      <c r="N37" s="67"/>
      <c r="O37" s="67"/>
      <c r="P37" s="67"/>
      <c r="Q37" s="67"/>
      <c r="R37" s="67"/>
      <c r="S37" s="67"/>
      <c r="T37" s="65"/>
      <c r="U37" s="68"/>
    </row>
    <row r="38" spans="1:21" s="64" customFormat="1" ht="15" customHeight="1">
      <c r="A38" s="65"/>
      <c r="B38" s="65"/>
      <c r="C38" s="65"/>
      <c r="D38" s="65"/>
      <c r="E38" s="65"/>
      <c r="F38" s="65"/>
      <c r="G38" s="65"/>
      <c r="H38" s="65"/>
      <c r="I38" s="66"/>
      <c r="J38" s="66"/>
      <c r="K38" s="66"/>
      <c r="L38" s="66"/>
      <c r="M38" s="66"/>
      <c r="N38" s="67"/>
      <c r="O38" s="67"/>
      <c r="P38" s="67"/>
      <c r="Q38" s="67"/>
      <c r="R38" s="67"/>
      <c r="S38" s="67"/>
      <c r="T38" s="65"/>
      <c r="U38" s="68"/>
    </row>
    <row r="39" spans="1:21" s="64" customFormat="1" ht="15" customHeight="1">
      <c r="A39" s="65"/>
      <c r="B39" s="65"/>
      <c r="C39" s="65"/>
      <c r="D39" s="65"/>
      <c r="E39" s="65"/>
      <c r="F39" s="62" t="s">
        <v>110</v>
      </c>
      <c r="G39" s="65"/>
      <c r="H39" s="65"/>
      <c r="I39" s="66"/>
      <c r="J39" s="66"/>
      <c r="K39" s="66"/>
      <c r="L39" s="66"/>
      <c r="M39" s="178">
        <f>M9+M17</f>
        <v>25662451</v>
      </c>
      <c r="N39" s="178">
        <f>N9+N17</f>
        <v>0</v>
      </c>
      <c r="O39" s="178">
        <f t="shared" ref="O39:Q39" si="16">O9+O17</f>
        <v>0</v>
      </c>
      <c r="P39" s="178">
        <f t="shared" si="16"/>
        <v>0</v>
      </c>
      <c r="Q39" s="178">
        <f t="shared" si="16"/>
        <v>0</v>
      </c>
      <c r="R39" s="67"/>
      <c r="S39" s="67"/>
      <c r="T39" s="65"/>
      <c r="U39" s="68"/>
    </row>
    <row r="40" spans="1:21" s="64" customFormat="1" ht="15" customHeight="1">
      <c r="A40" s="69"/>
      <c r="B40" s="69"/>
      <c r="C40" s="69"/>
      <c r="D40" s="69"/>
      <c r="E40" s="69"/>
      <c r="F40" s="69"/>
      <c r="G40" s="69"/>
      <c r="H40" s="69"/>
      <c r="I40" s="70"/>
      <c r="J40" s="70"/>
      <c r="K40" s="70"/>
      <c r="L40" s="70"/>
      <c r="M40" s="70"/>
      <c r="N40" s="71"/>
      <c r="O40" s="71"/>
      <c r="P40" s="71"/>
      <c r="Q40" s="71"/>
      <c r="R40" s="71"/>
      <c r="S40" s="71"/>
      <c r="T40" s="69"/>
      <c r="U40" s="72"/>
    </row>
    <row r="41" spans="1:21">
      <c r="A41" s="449" t="s">
        <v>1078</v>
      </c>
      <c r="B41" s="56"/>
      <c r="C41" s="23"/>
      <c r="D41" s="23"/>
      <c r="F41" s="23"/>
    </row>
    <row r="42" spans="1:21">
      <c r="B42" s="24"/>
      <c r="C42" s="25"/>
      <c r="D42" s="25"/>
      <c r="N42" s="26"/>
      <c r="O42" s="26"/>
    </row>
    <row r="43" spans="1:21">
      <c r="B43" s="27"/>
      <c r="C43" s="27"/>
      <c r="D43" s="27"/>
      <c r="N43" s="28"/>
      <c r="O43" s="28"/>
    </row>
    <row r="86" spans="1:17">
      <c r="A86" s="81"/>
      <c r="B86" s="81"/>
      <c r="C86" s="81"/>
      <c r="D86" s="81"/>
      <c r="E86" s="81"/>
      <c r="F86" s="81"/>
      <c r="G86" s="81"/>
      <c r="H86" s="81"/>
      <c r="I86" s="81"/>
      <c r="J86" s="81"/>
      <c r="K86" s="81"/>
      <c r="L86" s="81"/>
      <c r="M86" s="81"/>
      <c r="N86" s="81"/>
      <c r="O86" s="81"/>
      <c r="P86" s="81"/>
      <c r="Q86" s="8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view="pageLayout" topLeftCell="A4" zoomScaleNormal="85" zoomScaleSheetLayoutView="70" workbookViewId="0">
      <selection activeCell="P18" sqref="P18"/>
    </sheetView>
  </sheetViews>
  <sheetFormatPr baseColWidth="10" defaultColWidth="11.42578125" defaultRowHeight="13.5"/>
  <cols>
    <col min="1" max="1" width="3.7109375" style="22" customWidth="1"/>
    <col min="2" max="4" width="3.28515625" style="22" customWidth="1"/>
    <col min="5" max="5" width="4" style="22" customWidth="1"/>
    <col min="6" max="6" width="32" style="22" customWidth="1"/>
    <col min="7" max="7" width="10" style="22" customWidth="1"/>
    <col min="8" max="8" width="9.42578125" style="22" bestFit="1" customWidth="1"/>
    <col min="9" max="9" width="11.28515625" style="22" bestFit="1" customWidth="1"/>
    <col min="10" max="10" width="10" style="22" bestFit="1" customWidth="1"/>
    <col min="11" max="12" width="7.85546875" style="22" bestFit="1" customWidth="1"/>
    <col min="13" max="17" width="15.7109375" style="22" customWidth="1"/>
    <col min="18" max="18" width="8" style="22" bestFit="1" customWidth="1"/>
    <col min="19" max="19" width="7.85546875" style="22" bestFit="1" customWidth="1"/>
    <col min="20" max="21" width="8" style="22" bestFit="1" customWidth="1"/>
    <col min="22" max="16384" width="11.42578125" style="22"/>
  </cols>
  <sheetData>
    <row r="1" spans="1:21" ht="25.15" customHeight="1">
      <c r="A1" s="629" t="s">
        <v>88</v>
      </c>
      <c r="B1" s="630"/>
      <c r="C1" s="630"/>
      <c r="D1" s="630"/>
      <c r="E1" s="630"/>
      <c r="F1" s="630"/>
      <c r="G1" s="630"/>
      <c r="H1" s="630"/>
      <c r="I1" s="630"/>
      <c r="J1" s="630"/>
      <c r="K1" s="630"/>
      <c r="L1" s="630"/>
      <c r="M1" s="630"/>
      <c r="N1" s="630"/>
      <c r="O1" s="630"/>
      <c r="P1" s="630"/>
      <c r="Q1" s="630"/>
      <c r="R1" s="630"/>
      <c r="S1" s="630"/>
      <c r="T1" s="630"/>
      <c r="U1" s="631"/>
    </row>
    <row r="2" spans="1:21" ht="32.25" customHeight="1">
      <c r="A2" s="632" t="s">
        <v>1069</v>
      </c>
      <c r="B2" s="633"/>
      <c r="C2" s="633"/>
      <c r="D2" s="633"/>
      <c r="E2" s="633"/>
      <c r="F2" s="633"/>
      <c r="G2" s="633"/>
      <c r="H2" s="633"/>
      <c r="I2" s="633"/>
      <c r="J2" s="633"/>
      <c r="K2" s="633"/>
      <c r="L2" s="633"/>
      <c r="M2" s="633"/>
      <c r="N2" s="633"/>
      <c r="O2" s="633"/>
      <c r="P2" s="633"/>
      <c r="Q2" s="633"/>
      <c r="R2" s="633"/>
      <c r="S2" s="633"/>
      <c r="T2" s="633"/>
      <c r="U2" s="634"/>
    </row>
    <row r="3" spans="1:21" ht="6" customHeight="1">
      <c r="U3" s="81"/>
    </row>
    <row r="4" spans="1:21" ht="20.100000000000001" customHeight="1">
      <c r="A4" s="612" t="s">
        <v>483</v>
      </c>
      <c r="B4" s="635"/>
      <c r="C4" s="635"/>
      <c r="D4" s="635"/>
      <c r="E4" s="635"/>
      <c r="F4" s="635"/>
      <c r="G4" s="635"/>
      <c r="H4" s="635"/>
      <c r="I4" s="635"/>
      <c r="J4" s="635"/>
      <c r="K4" s="635"/>
      <c r="L4" s="635"/>
      <c r="M4" s="635"/>
      <c r="N4" s="635"/>
      <c r="O4" s="635"/>
      <c r="P4" s="635"/>
      <c r="Q4" s="635"/>
      <c r="R4" s="635"/>
      <c r="S4" s="635"/>
      <c r="T4" s="635"/>
      <c r="U4" s="636"/>
    </row>
    <row r="5" spans="1:21" ht="20.100000000000001" customHeight="1">
      <c r="A5" s="637" t="s">
        <v>363</v>
      </c>
      <c r="B5" s="638"/>
      <c r="C5" s="638"/>
      <c r="D5" s="638"/>
      <c r="E5" s="638"/>
      <c r="F5" s="638"/>
      <c r="G5" s="638"/>
      <c r="H5" s="638"/>
      <c r="I5" s="638"/>
      <c r="J5" s="638"/>
      <c r="K5" s="638"/>
      <c r="L5" s="638"/>
      <c r="M5" s="638"/>
      <c r="N5" s="638"/>
      <c r="O5" s="638"/>
      <c r="P5" s="638"/>
      <c r="Q5" s="638"/>
      <c r="R5" s="638"/>
      <c r="S5" s="638"/>
      <c r="T5" s="638"/>
      <c r="U5" s="639"/>
    </row>
    <row r="6" spans="1:21" ht="15" customHeight="1">
      <c r="A6" s="640" t="s">
        <v>84</v>
      </c>
      <c r="B6" s="643" t="s">
        <v>44</v>
      </c>
      <c r="C6" s="643" t="s">
        <v>42</v>
      </c>
      <c r="D6" s="643" t="s">
        <v>43</v>
      </c>
      <c r="E6" s="643" t="s">
        <v>12</v>
      </c>
      <c r="F6" s="643" t="s">
        <v>13</v>
      </c>
      <c r="G6" s="643" t="s">
        <v>28</v>
      </c>
      <c r="H6" s="125" t="s">
        <v>15</v>
      </c>
      <c r="I6" s="125"/>
      <c r="J6" s="125"/>
      <c r="K6" s="125"/>
      <c r="L6" s="125"/>
      <c r="M6" s="125"/>
      <c r="N6" s="125"/>
      <c r="O6" s="125"/>
      <c r="P6" s="125"/>
      <c r="Q6" s="125"/>
      <c r="R6" s="125"/>
      <c r="S6" s="125"/>
      <c r="T6" s="125"/>
      <c r="U6" s="126"/>
    </row>
    <row r="7" spans="1:21" ht="15" customHeight="1">
      <c r="A7" s="641"/>
      <c r="B7" s="644"/>
      <c r="C7" s="644"/>
      <c r="D7" s="644"/>
      <c r="E7" s="644"/>
      <c r="F7" s="644"/>
      <c r="G7" s="644"/>
      <c r="H7" s="646" t="s">
        <v>14</v>
      </c>
      <c r="I7" s="647"/>
      <c r="J7" s="648"/>
      <c r="K7" s="646" t="s">
        <v>48</v>
      </c>
      <c r="L7" s="648"/>
      <c r="M7" s="646" t="s">
        <v>93</v>
      </c>
      <c r="N7" s="647"/>
      <c r="O7" s="647"/>
      <c r="P7" s="647"/>
      <c r="Q7" s="648"/>
      <c r="R7" s="649" t="s">
        <v>48</v>
      </c>
      <c r="S7" s="650"/>
      <c r="T7" s="650"/>
      <c r="U7" s="651"/>
    </row>
    <row r="8" spans="1:21" ht="33" customHeight="1">
      <c r="A8" s="642"/>
      <c r="B8" s="645"/>
      <c r="C8" s="645"/>
      <c r="D8" s="645"/>
      <c r="E8" s="645"/>
      <c r="F8" s="645"/>
      <c r="G8" s="645"/>
      <c r="H8" s="127" t="s">
        <v>122</v>
      </c>
      <c r="I8" s="127" t="s">
        <v>186</v>
      </c>
      <c r="J8" s="127" t="s">
        <v>47</v>
      </c>
      <c r="K8" s="128" t="s">
        <v>49</v>
      </c>
      <c r="L8" s="128" t="s">
        <v>50</v>
      </c>
      <c r="M8" s="127" t="s">
        <v>118</v>
      </c>
      <c r="N8" s="127" t="s">
        <v>187</v>
      </c>
      <c r="O8" s="127" t="s">
        <v>51</v>
      </c>
      <c r="P8" s="127" t="s">
        <v>52</v>
      </c>
      <c r="Q8" s="127" t="s">
        <v>109</v>
      </c>
      <c r="R8" s="128" t="s">
        <v>111</v>
      </c>
      <c r="S8" s="128" t="s">
        <v>112</v>
      </c>
      <c r="T8" s="128" t="s">
        <v>113</v>
      </c>
      <c r="U8" s="128" t="s">
        <v>114</v>
      </c>
    </row>
    <row r="9" spans="1:21" s="185" customFormat="1" ht="22.5">
      <c r="A9" s="417">
        <v>1</v>
      </c>
      <c r="B9" s="417"/>
      <c r="C9" s="181"/>
      <c r="D9" s="181"/>
      <c r="E9" s="181"/>
      <c r="F9" s="182" t="s">
        <v>216</v>
      </c>
      <c r="G9" s="183"/>
      <c r="H9" s="184"/>
      <c r="I9" s="184"/>
      <c r="J9" s="184"/>
      <c r="K9" s="184"/>
      <c r="L9" s="184"/>
      <c r="M9" s="184">
        <f t="shared" ref="M9:N12" si="0">M10</f>
        <v>21739611</v>
      </c>
      <c r="N9" s="184">
        <f t="shared" si="0"/>
        <v>0</v>
      </c>
      <c r="O9" s="184">
        <f t="shared" ref="O9:Q12" si="1">O10</f>
        <v>0</v>
      </c>
      <c r="P9" s="184">
        <f t="shared" si="1"/>
        <v>0</v>
      </c>
      <c r="Q9" s="184">
        <f t="shared" si="1"/>
        <v>0</v>
      </c>
      <c r="R9" s="184"/>
      <c r="S9" s="184"/>
      <c r="T9" s="184"/>
      <c r="U9" s="184"/>
    </row>
    <row r="10" spans="1:21" s="185" customFormat="1" ht="11.25">
      <c r="A10" s="186"/>
      <c r="B10" s="183">
        <v>2</v>
      </c>
      <c r="C10" s="183"/>
      <c r="D10" s="183"/>
      <c r="E10" s="183"/>
      <c r="F10" s="187" t="s">
        <v>223</v>
      </c>
      <c r="G10" s="183"/>
      <c r="H10" s="184"/>
      <c r="I10" s="184"/>
      <c r="J10" s="184"/>
      <c r="K10" s="184"/>
      <c r="L10" s="184"/>
      <c r="M10" s="184">
        <f t="shared" si="0"/>
        <v>21739611</v>
      </c>
      <c r="N10" s="184">
        <f t="shared" si="0"/>
        <v>0</v>
      </c>
      <c r="O10" s="184">
        <f t="shared" si="1"/>
        <v>0</v>
      </c>
      <c r="P10" s="184">
        <f t="shared" si="1"/>
        <v>0</v>
      </c>
      <c r="Q10" s="184">
        <f t="shared" si="1"/>
        <v>0</v>
      </c>
      <c r="R10" s="184"/>
      <c r="S10" s="184"/>
      <c r="T10" s="184"/>
      <c r="U10" s="184"/>
    </row>
    <row r="11" spans="1:21" s="185" customFormat="1" ht="11.25">
      <c r="A11" s="186"/>
      <c r="B11" s="181"/>
      <c r="C11" s="183">
        <v>5</v>
      </c>
      <c r="D11" s="183"/>
      <c r="E11" s="183"/>
      <c r="F11" s="182" t="s">
        <v>236</v>
      </c>
      <c r="G11" s="181"/>
      <c r="H11" s="188"/>
      <c r="I11" s="188"/>
      <c r="J11" s="188"/>
      <c r="K11" s="188"/>
      <c r="L11" s="189"/>
      <c r="M11" s="189">
        <f t="shared" si="0"/>
        <v>21739611</v>
      </c>
      <c r="N11" s="189">
        <f t="shared" si="0"/>
        <v>0</v>
      </c>
      <c r="O11" s="189">
        <f t="shared" si="1"/>
        <v>0</v>
      </c>
      <c r="P11" s="189">
        <f t="shared" si="1"/>
        <v>0</v>
      </c>
      <c r="Q11" s="189">
        <f t="shared" si="1"/>
        <v>0</v>
      </c>
      <c r="R11" s="189"/>
      <c r="S11" s="189"/>
      <c r="T11" s="189"/>
      <c r="U11" s="189"/>
    </row>
    <row r="12" spans="1:21" s="185" customFormat="1" ht="15" customHeight="1">
      <c r="A12" s="186"/>
      <c r="B12" s="181"/>
      <c r="C12" s="181"/>
      <c r="D12" s="183">
        <v>1</v>
      </c>
      <c r="E12" s="183"/>
      <c r="F12" s="182" t="s">
        <v>237</v>
      </c>
      <c r="G12" s="181"/>
      <c r="H12" s="188"/>
      <c r="I12" s="189"/>
      <c r="J12" s="189"/>
      <c r="K12" s="189"/>
      <c r="L12" s="189"/>
      <c r="M12" s="188">
        <f t="shared" si="0"/>
        <v>21739611</v>
      </c>
      <c r="N12" s="188">
        <f t="shared" si="0"/>
        <v>0</v>
      </c>
      <c r="O12" s="188">
        <f t="shared" si="1"/>
        <v>0</v>
      </c>
      <c r="P12" s="188">
        <f t="shared" si="1"/>
        <v>0</v>
      </c>
      <c r="Q12" s="188">
        <f t="shared" si="1"/>
        <v>0</v>
      </c>
      <c r="R12" s="189"/>
      <c r="S12" s="189"/>
      <c r="T12" s="189"/>
      <c r="U12" s="189"/>
    </row>
    <row r="13" spans="1:21" s="185" customFormat="1" ht="29.25" customHeight="1">
      <c r="A13" s="186"/>
      <c r="B13" s="186"/>
      <c r="C13" s="186"/>
      <c r="D13" s="181"/>
      <c r="E13" s="183">
        <v>218</v>
      </c>
      <c r="F13" s="187" t="s">
        <v>240</v>
      </c>
      <c r="G13" s="518" t="s">
        <v>231</v>
      </c>
      <c r="H13" s="184">
        <v>42</v>
      </c>
      <c r="I13" s="184">
        <v>11</v>
      </c>
      <c r="J13" s="184">
        <v>0</v>
      </c>
      <c r="K13" s="184">
        <f>IFERROR(J13/H13*100,0)</f>
        <v>0</v>
      </c>
      <c r="L13" s="184">
        <f>IFERROR(J13/I13*100,0)</f>
        <v>0</v>
      </c>
      <c r="M13" s="184">
        <v>21739611</v>
      </c>
      <c r="N13" s="184">
        <v>0</v>
      </c>
      <c r="O13" s="184">
        <v>0</v>
      </c>
      <c r="P13" s="184">
        <v>0</v>
      </c>
      <c r="Q13" s="184">
        <v>0</v>
      </c>
      <c r="R13" s="184">
        <f>IFERROR(M13/O13*100,0)</f>
        <v>0</v>
      </c>
      <c r="S13" s="184">
        <f>IFERROR(O13/N13*100,0)</f>
        <v>0</v>
      </c>
      <c r="T13" s="184">
        <f>IFERROR(M13/P13*100,0)</f>
        <v>0</v>
      </c>
      <c r="U13" s="184">
        <f>IFERROR(P13/N13*100,0)</f>
        <v>0</v>
      </c>
    </row>
    <row r="14" spans="1:21" s="185" customFormat="1" ht="11.25">
      <c r="A14" s="186"/>
      <c r="B14" s="186"/>
      <c r="C14" s="186"/>
      <c r="D14" s="186"/>
      <c r="E14" s="181"/>
      <c r="F14" s="187"/>
      <c r="G14" s="190"/>
      <c r="H14" s="184"/>
      <c r="I14" s="184"/>
      <c r="J14" s="184"/>
      <c r="K14" s="184"/>
      <c r="L14" s="184"/>
      <c r="M14" s="184"/>
      <c r="N14" s="184"/>
      <c r="O14" s="184"/>
      <c r="P14" s="184"/>
      <c r="Q14" s="184"/>
      <c r="R14" s="184"/>
      <c r="S14" s="184"/>
      <c r="T14" s="184"/>
      <c r="U14" s="184"/>
    </row>
    <row r="15" spans="1:21" s="185" customFormat="1" ht="15" customHeight="1">
      <c r="A15" s="186"/>
      <c r="B15" s="186"/>
      <c r="C15" s="186"/>
      <c r="D15" s="186"/>
      <c r="E15" s="186"/>
      <c r="F15" s="182"/>
      <c r="G15" s="191"/>
      <c r="H15" s="189"/>
      <c r="I15" s="189"/>
      <c r="J15" s="189"/>
      <c r="K15" s="189"/>
      <c r="L15" s="189"/>
      <c r="M15" s="189"/>
      <c r="N15" s="189"/>
      <c r="O15" s="189"/>
      <c r="P15" s="189"/>
      <c r="Q15" s="189"/>
      <c r="R15" s="189"/>
      <c r="S15" s="189"/>
      <c r="T15" s="189"/>
      <c r="U15" s="189"/>
    </row>
    <row r="16" spans="1:21" s="185" customFormat="1" ht="11.25">
      <c r="A16" s="186"/>
      <c r="B16" s="186"/>
      <c r="C16" s="186"/>
      <c r="D16" s="186"/>
      <c r="E16" s="186"/>
      <c r="F16" s="182"/>
      <c r="G16" s="191"/>
      <c r="H16" s="189"/>
      <c r="I16" s="189"/>
      <c r="J16" s="189"/>
      <c r="K16" s="189"/>
      <c r="L16" s="189"/>
      <c r="M16" s="189"/>
      <c r="N16" s="189"/>
      <c r="O16" s="189"/>
      <c r="P16" s="189"/>
      <c r="Q16" s="189"/>
      <c r="R16" s="189"/>
      <c r="S16" s="189"/>
      <c r="T16" s="189"/>
      <c r="U16" s="189"/>
    </row>
    <row r="17" spans="1:21" s="185" customFormat="1" ht="15" customHeight="1">
      <c r="A17" s="186"/>
      <c r="B17" s="186"/>
      <c r="C17" s="186"/>
      <c r="D17" s="186"/>
      <c r="E17" s="186"/>
      <c r="F17" s="182"/>
      <c r="G17" s="191"/>
      <c r="H17" s="189"/>
      <c r="I17" s="189"/>
      <c r="J17" s="189"/>
      <c r="K17" s="189"/>
      <c r="L17" s="189"/>
      <c r="M17" s="189"/>
      <c r="N17" s="189"/>
      <c r="O17" s="189"/>
      <c r="P17" s="189"/>
      <c r="Q17" s="189"/>
      <c r="R17" s="189"/>
      <c r="S17" s="189"/>
      <c r="T17" s="189"/>
      <c r="U17" s="189"/>
    </row>
    <row r="18" spans="1:21" s="185" customFormat="1" ht="11.25">
      <c r="A18" s="186"/>
      <c r="B18" s="186"/>
      <c r="C18" s="186"/>
      <c r="D18" s="186"/>
      <c r="E18" s="186"/>
      <c r="F18" s="182"/>
      <c r="G18" s="191"/>
      <c r="H18" s="189"/>
      <c r="I18" s="189"/>
      <c r="J18" s="189"/>
      <c r="K18" s="189"/>
      <c r="L18" s="189"/>
      <c r="M18" s="189"/>
      <c r="N18" s="189"/>
      <c r="O18" s="189"/>
      <c r="P18" s="189"/>
      <c r="Q18" s="189"/>
      <c r="R18" s="189"/>
      <c r="S18" s="189"/>
      <c r="T18" s="189"/>
      <c r="U18" s="189"/>
    </row>
    <row r="19" spans="1:21" s="185" customFormat="1" ht="11.25">
      <c r="A19" s="186"/>
      <c r="B19" s="186"/>
      <c r="C19" s="186"/>
      <c r="D19" s="186"/>
      <c r="E19" s="186"/>
      <c r="F19" s="182"/>
      <c r="G19" s="191"/>
      <c r="H19" s="189"/>
      <c r="I19" s="189"/>
      <c r="J19" s="189"/>
      <c r="K19" s="189"/>
      <c r="L19" s="189"/>
      <c r="M19" s="189"/>
      <c r="N19" s="189"/>
      <c r="O19" s="189"/>
      <c r="P19" s="189"/>
      <c r="Q19" s="189"/>
      <c r="R19" s="189"/>
      <c r="S19" s="189"/>
      <c r="T19" s="189"/>
      <c r="U19" s="189"/>
    </row>
    <row r="20" spans="1:21" s="185" customFormat="1" ht="11.25">
      <c r="A20" s="186"/>
      <c r="B20" s="186"/>
      <c r="C20" s="186"/>
      <c r="D20" s="186"/>
      <c r="E20" s="186"/>
      <c r="F20" s="182"/>
      <c r="G20" s="191"/>
      <c r="H20" s="189"/>
      <c r="I20" s="189"/>
      <c r="J20" s="189"/>
      <c r="K20" s="189"/>
      <c r="L20" s="189"/>
      <c r="M20" s="189"/>
      <c r="N20" s="189"/>
      <c r="O20" s="189"/>
      <c r="P20" s="189"/>
      <c r="Q20" s="189"/>
      <c r="R20" s="189"/>
      <c r="S20" s="189"/>
      <c r="T20" s="189"/>
      <c r="U20" s="189"/>
    </row>
    <row r="21" spans="1:21" s="185" customFormat="1" ht="11.25">
      <c r="A21" s="186"/>
      <c r="B21" s="186"/>
      <c r="C21" s="186"/>
      <c r="D21" s="186"/>
      <c r="E21" s="186"/>
      <c r="F21" s="182"/>
      <c r="G21" s="191"/>
      <c r="H21" s="189"/>
      <c r="I21" s="189"/>
      <c r="J21" s="189"/>
      <c r="K21" s="189"/>
      <c r="L21" s="189"/>
      <c r="M21" s="189"/>
      <c r="N21" s="189"/>
      <c r="O21" s="189"/>
      <c r="P21" s="189"/>
      <c r="Q21" s="189"/>
      <c r="R21" s="189"/>
      <c r="S21" s="189"/>
      <c r="T21" s="189"/>
      <c r="U21" s="189"/>
    </row>
    <row r="22" spans="1:21" s="185" customFormat="1" ht="11.25">
      <c r="A22" s="186"/>
      <c r="B22" s="186"/>
      <c r="C22" s="186"/>
      <c r="D22" s="186"/>
      <c r="E22" s="186"/>
      <c r="F22" s="182"/>
      <c r="G22" s="191"/>
      <c r="H22" s="189"/>
      <c r="I22" s="189"/>
      <c r="J22" s="189"/>
      <c r="K22" s="189"/>
      <c r="L22" s="189"/>
      <c r="M22" s="189"/>
      <c r="N22" s="189"/>
      <c r="O22" s="189"/>
      <c r="P22" s="189"/>
      <c r="Q22" s="189"/>
      <c r="R22" s="189"/>
      <c r="S22" s="189"/>
      <c r="T22" s="189"/>
      <c r="U22" s="189"/>
    </row>
    <row r="23" spans="1:21" s="185" customFormat="1" ht="11.25">
      <c r="A23" s="186"/>
      <c r="B23" s="186"/>
      <c r="C23" s="186"/>
      <c r="D23" s="186"/>
      <c r="E23" s="186"/>
      <c r="F23" s="182"/>
      <c r="G23" s="191"/>
      <c r="H23" s="189"/>
      <c r="I23" s="189"/>
      <c r="J23" s="189"/>
      <c r="K23" s="189"/>
      <c r="L23" s="189"/>
      <c r="M23" s="189"/>
      <c r="N23" s="189"/>
      <c r="O23" s="189"/>
      <c r="P23" s="189"/>
      <c r="Q23" s="189"/>
      <c r="R23" s="189"/>
      <c r="S23" s="189"/>
      <c r="T23" s="189"/>
      <c r="U23" s="189"/>
    </row>
    <row r="24" spans="1:21" s="185" customFormat="1" ht="11.25">
      <c r="A24" s="186"/>
      <c r="B24" s="186"/>
      <c r="C24" s="186"/>
      <c r="D24" s="186"/>
      <c r="E24" s="186"/>
      <c r="F24" s="182"/>
      <c r="G24" s="191"/>
      <c r="H24" s="189"/>
      <c r="I24" s="189"/>
      <c r="J24" s="189"/>
      <c r="K24" s="189"/>
      <c r="L24" s="189"/>
      <c r="M24" s="189"/>
      <c r="N24" s="189"/>
      <c r="O24" s="189"/>
      <c r="P24" s="189"/>
      <c r="Q24" s="189"/>
      <c r="R24" s="189"/>
      <c r="S24" s="189"/>
      <c r="T24" s="189"/>
      <c r="U24" s="189"/>
    </row>
    <row r="25" spans="1:21" s="185" customFormat="1" ht="11.25">
      <c r="A25" s="186"/>
      <c r="B25" s="186"/>
      <c r="C25" s="186"/>
      <c r="D25" s="186"/>
      <c r="E25" s="186"/>
      <c r="F25" s="182"/>
      <c r="G25" s="191"/>
      <c r="H25" s="189"/>
      <c r="I25" s="189"/>
      <c r="J25" s="189"/>
      <c r="K25" s="189"/>
      <c r="L25" s="189"/>
      <c r="M25" s="189"/>
      <c r="N25" s="189"/>
      <c r="O25" s="189"/>
      <c r="P25" s="189"/>
      <c r="Q25" s="189"/>
      <c r="R25" s="189"/>
      <c r="S25" s="189"/>
      <c r="T25" s="189"/>
      <c r="U25" s="189"/>
    </row>
    <row r="26" spans="1:21" s="185" customFormat="1" ht="11.25">
      <c r="A26" s="186"/>
      <c r="B26" s="186"/>
      <c r="C26" s="186"/>
      <c r="D26" s="186"/>
      <c r="E26" s="186"/>
      <c r="F26" s="182"/>
      <c r="G26" s="191"/>
      <c r="H26" s="189"/>
      <c r="I26" s="189"/>
      <c r="J26" s="189"/>
      <c r="K26" s="189"/>
      <c r="L26" s="189"/>
      <c r="M26" s="189"/>
      <c r="N26" s="189"/>
      <c r="O26" s="189"/>
      <c r="P26" s="189"/>
      <c r="Q26" s="189"/>
      <c r="R26" s="189"/>
      <c r="S26" s="189"/>
      <c r="T26" s="189"/>
      <c r="U26" s="189"/>
    </row>
    <row r="27" spans="1:21" s="185" customFormat="1" ht="39.75" customHeight="1">
      <c r="A27" s="186"/>
      <c r="B27" s="186"/>
      <c r="C27" s="186"/>
      <c r="D27" s="186"/>
      <c r="E27" s="186"/>
      <c r="F27" s="182"/>
      <c r="G27" s="191"/>
      <c r="H27" s="189"/>
      <c r="I27" s="189"/>
      <c r="J27" s="189"/>
      <c r="K27" s="189"/>
      <c r="L27" s="189"/>
      <c r="M27" s="189"/>
      <c r="N27" s="189"/>
      <c r="O27" s="189"/>
      <c r="P27" s="189"/>
      <c r="Q27" s="189"/>
      <c r="R27" s="189"/>
      <c r="S27" s="189"/>
      <c r="T27" s="189"/>
      <c r="U27" s="189"/>
    </row>
    <row r="28" spans="1:21" s="185" customFormat="1" ht="15" customHeight="1">
      <c r="A28" s="186"/>
      <c r="B28" s="186"/>
      <c r="C28" s="186"/>
      <c r="D28" s="186"/>
      <c r="E28" s="186"/>
      <c r="F28" s="182"/>
      <c r="G28" s="191"/>
      <c r="H28" s="189"/>
      <c r="I28" s="189"/>
      <c r="J28" s="189"/>
      <c r="K28" s="189"/>
      <c r="L28" s="189"/>
      <c r="M28" s="189"/>
      <c r="N28" s="189"/>
      <c r="O28" s="189"/>
      <c r="P28" s="189"/>
      <c r="Q28" s="189"/>
      <c r="R28" s="189"/>
      <c r="S28" s="189"/>
      <c r="T28" s="189"/>
      <c r="U28" s="189"/>
    </row>
    <row r="29" spans="1:21" s="185" customFormat="1" ht="15" customHeight="1">
      <c r="A29" s="186"/>
      <c r="B29" s="186"/>
      <c r="C29" s="186"/>
      <c r="D29" s="186"/>
      <c r="E29" s="186"/>
      <c r="F29" s="186"/>
      <c r="G29" s="418"/>
      <c r="H29" s="186"/>
      <c r="I29" s="423"/>
      <c r="J29" s="423"/>
      <c r="K29" s="423"/>
      <c r="L29" s="423"/>
      <c r="M29" s="423"/>
      <c r="N29" s="424"/>
      <c r="O29" s="424"/>
      <c r="P29" s="424"/>
      <c r="Q29" s="424"/>
      <c r="R29" s="424"/>
      <c r="S29" s="424"/>
      <c r="T29" s="186"/>
      <c r="U29" s="422"/>
    </row>
    <row r="30" spans="1:21" s="185" customFormat="1" ht="15" customHeight="1">
      <c r="A30" s="186"/>
      <c r="B30" s="186"/>
      <c r="C30" s="186"/>
      <c r="D30" s="186"/>
      <c r="E30" s="186"/>
      <c r="F30" s="186"/>
      <c r="G30" s="418"/>
      <c r="H30" s="186"/>
      <c r="I30" s="423"/>
      <c r="J30" s="423"/>
      <c r="K30" s="423"/>
      <c r="L30" s="423"/>
      <c r="M30" s="423"/>
      <c r="N30" s="424"/>
      <c r="O30" s="424"/>
      <c r="P30" s="424"/>
      <c r="Q30" s="424"/>
      <c r="R30" s="424"/>
      <c r="S30" s="424"/>
      <c r="T30" s="186"/>
      <c r="U30" s="422"/>
    </row>
    <row r="31" spans="1:21" s="185" customFormat="1" ht="15" customHeight="1">
      <c r="A31" s="186"/>
      <c r="B31" s="186"/>
      <c r="C31" s="186"/>
      <c r="D31" s="186"/>
      <c r="E31" s="186"/>
      <c r="F31" s="186"/>
      <c r="G31" s="186"/>
      <c r="H31" s="186"/>
      <c r="I31" s="423"/>
      <c r="J31" s="423"/>
      <c r="K31" s="423"/>
      <c r="L31" s="423"/>
      <c r="M31" s="423"/>
      <c r="N31" s="424"/>
      <c r="O31" s="424"/>
      <c r="P31" s="424"/>
      <c r="Q31" s="424"/>
      <c r="R31" s="424"/>
      <c r="S31" s="424"/>
      <c r="T31" s="186"/>
      <c r="U31" s="422"/>
    </row>
    <row r="32" spans="1:21" s="185" customFormat="1" ht="15" customHeight="1">
      <c r="A32" s="186"/>
      <c r="B32" s="186"/>
      <c r="C32" s="186"/>
      <c r="D32" s="186"/>
      <c r="E32" s="186"/>
      <c r="F32" s="186"/>
      <c r="G32" s="186"/>
      <c r="H32" s="186"/>
      <c r="I32" s="423"/>
      <c r="J32" s="423"/>
      <c r="K32" s="423"/>
      <c r="L32" s="423"/>
      <c r="M32" s="423"/>
      <c r="N32" s="424"/>
      <c r="O32" s="424"/>
      <c r="P32" s="424"/>
      <c r="Q32" s="424"/>
      <c r="R32" s="424"/>
      <c r="S32" s="424"/>
      <c r="T32" s="186"/>
      <c r="U32" s="422"/>
    </row>
    <row r="33" spans="1:21" s="185" customFormat="1" ht="15" customHeight="1">
      <c r="A33" s="410"/>
      <c r="B33" s="410"/>
      <c r="C33" s="410"/>
      <c r="D33" s="410"/>
      <c r="E33" s="410"/>
      <c r="F33" s="410"/>
      <c r="G33" s="410"/>
      <c r="H33" s="410"/>
      <c r="I33" s="409"/>
      <c r="J33" s="409"/>
      <c r="K33" s="409"/>
      <c r="L33" s="409"/>
      <c r="M33" s="409"/>
      <c r="N33" s="237"/>
      <c r="O33" s="237"/>
      <c r="P33" s="237"/>
      <c r="Q33" s="237"/>
      <c r="R33" s="237"/>
      <c r="S33" s="237"/>
      <c r="T33" s="410"/>
      <c r="U33" s="411"/>
    </row>
    <row r="34" spans="1:21" s="185" customFormat="1" ht="15" customHeight="1">
      <c r="A34" s="410"/>
      <c r="B34" s="410"/>
      <c r="C34" s="410"/>
      <c r="D34" s="410"/>
      <c r="E34" s="410"/>
      <c r="F34" s="410"/>
      <c r="G34" s="410"/>
      <c r="H34" s="410"/>
      <c r="I34" s="409"/>
      <c r="J34" s="409"/>
      <c r="K34" s="409"/>
      <c r="L34" s="409"/>
      <c r="M34" s="409"/>
      <c r="N34" s="237"/>
      <c r="O34" s="237"/>
      <c r="P34" s="237"/>
      <c r="Q34" s="237"/>
      <c r="R34" s="237"/>
      <c r="S34" s="237"/>
      <c r="T34" s="410"/>
      <c r="U34" s="411"/>
    </row>
    <row r="35" spans="1:21" s="185" customFormat="1" ht="15" customHeight="1">
      <c r="A35" s="410"/>
      <c r="B35" s="410"/>
      <c r="C35" s="410"/>
      <c r="D35" s="410"/>
      <c r="E35" s="410"/>
      <c r="F35" s="410"/>
      <c r="G35" s="410"/>
      <c r="H35" s="410"/>
      <c r="I35" s="409"/>
      <c r="J35" s="409"/>
      <c r="K35" s="409"/>
      <c r="L35" s="409"/>
      <c r="M35" s="409"/>
      <c r="N35" s="237"/>
      <c r="O35" s="237"/>
      <c r="P35" s="237"/>
      <c r="Q35" s="237"/>
      <c r="R35" s="237"/>
      <c r="S35" s="237"/>
      <c r="T35" s="410"/>
      <c r="U35" s="411"/>
    </row>
    <row r="36" spans="1:21" s="185" customFormat="1" ht="15" customHeight="1">
      <c r="A36" s="410"/>
      <c r="B36" s="410"/>
      <c r="C36" s="410"/>
      <c r="D36" s="410"/>
      <c r="E36" s="410"/>
      <c r="F36" s="410"/>
      <c r="G36" s="410"/>
      <c r="H36" s="410"/>
      <c r="I36" s="409"/>
      <c r="J36" s="409"/>
      <c r="K36" s="409"/>
      <c r="L36" s="409"/>
      <c r="M36" s="409"/>
      <c r="N36" s="237"/>
      <c r="O36" s="237"/>
      <c r="P36" s="237"/>
      <c r="Q36" s="237"/>
      <c r="R36" s="237"/>
      <c r="S36" s="237"/>
      <c r="T36" s="410"/>
      <c r="U36" s="411"/>
    </row>
    <row r="37" spans="1:21" s="185" customFormat="1" ht="15" customHeight="1">
      <c r="A37" s="410"/>
      <c r="B37" s="410"/>
      <c r="C37" s="410"/>
      <c r="D37" s="410"/>
      <c r="E37" s="410"/>
      <c r="F37" s="407"/>
      <c r="G37" s="410"/>
      <c r="H37" s="410"/>
      <c r="I37" s="409"/>
      <c r="J37" s="409"/>
      <c r="K37" s="409"/>
      <c r="L37" s="409"/>
      <c r="M37" s="409"/>
      <c r="N37" s="237"/>
      <c r="O37" s="237"/>
      <c r="P37" s="237"/>
      <c r="Q37" s="237"/>
      <c r="R37" s="237"/>
      <c r="S37" s="237"/>
      <c r="T37" s="410"/>
      <c r="U37" s="411"/>
    </row>
    <row r="38" spans="1:21" s="185" customFormat="1" ht="15" customHeight="1">
      <c r="A38" s="410"/>
      <c r="B38" s="410"/>
      <c r="C38" s="410"/>
      <c r="D38" s="410"/>
      <c r="E38" s="410"/>
      <c r="F38" s="410"/>
      <c r="G38" s="410"/>
      <c r="H38" s="410"/>
      <c r="I38" s="409"/>
      <c r="J38" s="409"/>
      <c r="K38" s="409"/>
      <c r="L38" s="409"/>
      <c r="M38" s="409"/>
      <c r="N38" s="237"/>
      <c r="O38" s="237"/>
      <c r="P38" s="237"/>
      <c r="Q38" s="237"/>
      <c r="R38" s="237"/>
      <c r="S38" s="237"/>
      <c r="T38" s="410"/>
      <c r="U38" s="411"/>
    </row>
    <row r="39" spans="1:21" s="185" customFormat="1" ht="15" customHeight="1">
      <c r="A39" s="410"/>
      <c r="B39" s="410"/>
      <c r="C39" s="410"/>
      <c r="D39" s="410"/>
      <c r="E39" s="410"/>
      <c r="F39" s="407" t="s">
        <v>110</v>
      </c>
      <c r="G39" s="410"/>
      <c r="H39" s="410"/>
      <c r="I39" s="409"/>
      <c r="J39" s="409"/>
      <c r="K39" s="409"/>
      <c r="L39" s="409"/>
      <c r="M39" s="414">
        <f>M9+M14+M19+M24</f>
        <v>21739611</v>
      </c>
      <c r="N39" s="414">
        <f t="shared" ref="N39:Q39" si="2">N9+N14+N19+N24</f>
        <v>0</v>
      </c>
      <c r="O39" s="414">
        <f t="shared" si="2"/>
        <v>0</v>
      </c>
      <c r="P39" s="414">
        <f t="shared" si="2"/>
        <v>0</v>
      </c>
      <c r="Q39" s="414">
        <f t="shared" si="2"/>
        <v>0</v>
      </c>
      <c r="R39" s="237"/>
      <c r="S39" s="237"/>
      <c r="T39" s="410"/>
      <c r="U39" s="411"/>
    </row>
    <row r="40" spans="1:21" s="185" customFormat="1" ht="15" customHeight="1">
      <c r="A40" s="425"/>
      <c r="B40" s="425"/>
      <c r="C40" s="425"/>
      <c r="D40" s="425"/>
      <c r="E40" s="425"/>
      <c r="F40" s="425"/>
      <c r="G40" s="425"/>
      <c r="H40" s="425"/>
      <c r="I40" s="426"/>
      <c r="J40" s="426"/>
      <c r="K40" s="426"/>
      <c r="L40" s="426"/>
      <c r="M40" s="426"/>
      <c r="N40" s="427"/>
      <c r="O40" s="427"/>
      <c r="P40" s="427"/>
      <c r="Q40" s="427"/>
      <c r="R40" s="427"/>
      <c r="S40" s="427"/>
      <c r="T40" s="425"/>
      <c r="U40" s="428"/>
    </row>
    <row r="41" spans="1:21">
      <c r="A41" s="23"/>
      <c r="B41" s="56"/>
      <c r="C41" s="23"/>
      <c r="D41" s="23"/>
      <c r="F41" s="23"/>
    </row>
    <row r="42" spans="1:21">
      <c r="B42" s="24"/>
      <c r="C42" s="25"/>
      <c r="D42" s="25"/>
      <c r="N42" s="26"/>
      <c r="O42" s="26"/>
    </row>
    <row r="43" spans="1:21">
      <c r="B43" s="27"/>
      <c r="C43" s="27"/>
      <c r="D43" s="27"/>
      <c r="N43" s="28"/>
      <c r="O43" s="28"/>
    </row>
    <row r="86" spans="1:17">
      <c r="A86" s="81"/>
      <c r="B86" s="81"/>
      <c r="C86" s="81"/>
      <c r="D86" s="81"/>
      <c r="E86" s="81"/>
      <c r="F86" s="81"/>
      <c r="G86" s="81"/>
      <c r="H86" s="81"/>
      <c r="I86" s="81"/>
      <c r="J86" s="81"/>
      <c r="K86" s="81"/>
      <c r="L86" s="81"/>
      <c r="M86" s="81"/>
      <c r="N86" s="81"/>
      <c r="O86" s="81"/>
      <c r="P86" s="81"/>
      <c r="Q86" s="8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showGridLines="0" view="pageLayout" zoomScale="80" zoomScaleNormal="80" zoomScaleSheetLayoutView="70" zoomScalePageLayoutView="80" workbookViewId="0">
      <selection activeCell="F29" sqref="F29"/>
    </sheetView>
  </sheetViews>
  <sheetFormatPr baseColWidth="10" defaultColWidth="11.42578125" defaultRowHeight="13.5"/>
  <cols>
    <col min="1" max="1" width="50" style="1" customWidth="1"/>
    <col min="2" max="2" width="6.5703125" style="1" customWidth="1"/>
    <col min="3" max="3" width="167.85546875" style="1" customWidth="1"/>
    <col min="4" max="16384" width="11.42578125" style="1"/>
  </cols>
  <sheetData>
    <row r="1" spans="1:20" ht="35.1" customHeight="1">
      <c r="A1" s="609" t="s">
        <v>166</v>
      </c>
      <c r="B1" s="610"/>
      <c r="C1" s="611"/>
    </row>
    <row r="2" spans="1:20" ht="6" customHeight="1">
      <c r="C2" s="57"/>
    </row>
    <row r="3" spans="1:20" s="57" customFormat="1" ht="20.100000000000001" customHeight="1">
      <c r="A3" s="612" t="s">
        <v>483</v>
      </c>
      <c r="B3" s="613"/>
      <c r="C3" s="614"/>
      <c r="D3" s="58"/>
      <c r="E3" s="58"/>
      <c r="F3" s="58"/>
      <c r="G3" s="58"/>
      <c r="H3" s="58"/>
      <c r="I3" s="58"/>
      <c r="J3" s="58"/>
      <c r="K3" s="58"/>
      <c r="L3" s="58"/>
      <c r="M3" s="58"/>
      <c r="N3" s="58"/>
      <c r="O3" s="58"/>
      <c r="P3" s="58"/>
      <c r="Q3" s="58"/>
      <c r="R3" s="58"/>
      <c r="S3" s="58"/>
      <c r="T3" s="58"/>
    </row>
    <row r="4" spans="1:20" s="57" customFormat="1" ht="20.100000000000001" customHeight="1">
      <c r="A4" s="612" t="s">
        <v>363</v>
      </c>
      <c r="B4" s="613"/>
      <c r="C4" s="614"/>
      <c r="D4" s="58"/>
      <c r="E4" s="58"/>
      <c r="F4" s="58"/>
      <c r="G4" s="58"/>
      <c r="H4" s="58"/>
      <c r="I4" s="58"/>
      <c r="J4" s="58"/>
      <c r="K4" s="58"/>
      <c r="L4" s="58"/>
      <c r="M4" s="58"/>
      <c r="N4" s="58"/>
      <c r="O4" s="58"/>
      <c r="P4" s="58"/>
      <c r="Q4" s="58"/>
      <c r="R4" s="58"/>
      <c r="S4" s="58"/>
      <c r="T4" s="58"/>
    </row>
    <row r="5" spans="1:20" s="57" customFormat="1" ht="28.5" customHeight="1">
      <c r="A5" s="612" t="s">
        <v>1119</v>
      </c>
      <c r="B5" s="613"/>
      <c r="C5" s="614"/>
      <c r="D5" s="58"/>
      <c r="E5" s="58"/>
      <c r="F5" s="58"/>
      <c r="G5" s="58"/>
      <c r="H5" s="58"/>
      <c r="I5" s="58"/>
      <c r="J5" s="58"/>
      <c r="K5" s="58"/>
      <c r="L5" s="58"/>
      <c r="M5" s="58"/>
      <c r="N5" s="58"/>
      <c r="O5" s="58"/>
      <c r="P5" s="58"/>
      <c r="Q5" s="58"/>
      <c r="R5" s="58"/>
      <c r="S5" s="58"/>
      <c r="T5" s="58"/>
    </row>
    <row r="6" spans="1:20" ht="30" customHeight="1">
      <c r="A6" s="658" t="s">
        <v>1108</v>
      </c>
      <c r="B6" s="659"/>
      <c r="C6" s="660"/>
    </row>
    <row r="7" spans="1:20" s="33" customFormat="1" ht="15" customHeight="1">
      <c r="A7" s="73"/>
      <c r="B7" s="48"/>
      <c r="C7" s="562"/>
    </row>
    <row r="8" spans="1:20" s="33" customFormat="1" ht="119.25" customHeight="1">
      <c r="A8" s="661" t="s">
        <v>1118</v>
      </c>
      <c r="B8" s="653"/>
      <c r="C8" s="654"/>
    </row>
    <row r="9" spans="1:20" s="33" customFormat="1" ht="168.75" customHeight="1">
      <c r="A9" s="661" t="s">
        <v>1117</v>
      </c>
      <c r="B9" s="653"/>
      <c r="C9" s="654"/>
    </row>
    <row r="10" spans="1:20" s="33" customFormat="1" ht="111" customHeight="1">
      <c r="A10" s="661" t="s">
        <v>1116</v>
      </c>
      <c r="B10" s="653"/>
      <c r="C10" s="654"/>
    </row>
    <row r="11" spans="1:20" s="33" customFormat="1" ht="26.25" customHeight="1">
      <c r="A11" s="662" t="s">
        <v>1115</v>
      </c>
      <c r="B11" s="653"/>
      <c r="C11" s="654"/>
    </row>
    <row r="12" spans="1:20" s="33" customFormat="1" ht="36" customHeight="1">
      <c r="A12" s="652" t="s">
        <v>1114</v>
      </c>
      <c r="B12" s="653"/>
      <c r="C12" s="654"/>
    </row>
    <row r="13" spans="1:20" s="33" customFormat="1" ht="29.25" customHeight="1">
      <c r="A13" s="652" t="s">
        <v>1113</v>
      </c>
      <c r="B13" s="653"/>
      <c r="C13" s="654"/>
    </row>
    <row r="14" spans="1:20" s="33" customFormat="1" ht="15" customHeight="1">
      <c r="A14" s="655"/>
      <c r="B14" s="656"/>
      <c r="C14" s="657"/>
    </row>
    <row r="16" spans="1:20">
      <c r="A16" s="20"/>
      <c r="B16" s="20"/>
      <c r="C16" s="8"/>
    </row>
    <row r="17" spans="1:3">
      <c r="A17" s="21"/>
      <c r="B17" s="21"/>
      <c r="C17" s="10"/>
    </row>
    <row r="27" spans="1:3" ht="39.75" customHeight="1"/>
    <row r="69" spans="1:17">
      <c r="A69" s="57"/>
      <c r="B69" s="57"/>
      <c r="C69" s="57"/>
      <c r="D69" s="57"/>
      <c r="E69" s="57"/>
      <c r="F69" s="57"/>
      <c r="G69" s="57"/>
      <c r="H69" s="57"/>
      <c r="I69" s="57"/>
      <c r="J69" s="57"/>
      <c r="K69" s="57"/>
      <c r="L69" s="57"/>
      <c r="M69" s="57"/>
      <c r="N69" s="57"/>
      <c r="O69" s="57"/>
      <c r="P69" s="57"/>
      <c r="Q69" s="57"/>
    </row>
  </sheetData>
  <mergeCells count="12">
    <mergeCell ref="A12:C12"/>
    <mergeCell ref="A13:C13"/>
    <mergeCell ref="A14:C14"/>
    <mergeCell ref="A1:C1"/>
    <mergeCell ref="A3:C3"/>
    <mergeCell ref="A4:C4"/>
    <mergeCell ref="A5:C5"/>
    <mergeCell ref="A6:C6"/>
    <mergeCell ref="A8:C8"/>
    <mergeCell ref="A9:C9"/>
    <mergeCell ref="A10:C10"/>
    <mergeCell ref="A11:C11"/>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view="pageLayout" zoomScaleNormal="80" zoomScaleSheetLayoutView="70" workbookViewId="0">
      <selection activeCell="F29" sqref="F29"/>
    </sheetView>
  </sheetViews>
  <sheetFormatPr baseColWidth="10" defaultColWidth="11.42578125" defaultRowHeight="13.5"/>
  <cols>
    <col min="1" max="1" width="50" style="1" customWidth="1"/>
    <col min="2" max="2" width="6.5703125" style="1" customWidth="1"/>
    <col min="3" max="3" width="167.85546875" style="1" customWidth="1"/>
    <col min="4" max="16384" width="11.42578125" style="1"/>
  </cols>
  <sheetData>
    <row r="1" spans="1:20" ht="35.1" customHeight="1">
      <c r="A1" s="609" t="s">
        <v>166</v>
      </c>
      <c r="B1" s="610"/>
      <c r="C1" s="611"/>
    </row>
    <row r="2" spans="1:20" ht="6" customHeight="1">
      <c r="C2" s="57"/>
    </row>
    <row r="3" spans="1:20" s="57" customFormat="1" ht="20.100000000000001" customHeight="1">
      <c r="A3" s="612" t="s">
        <v>483</v>
      </c>
      <c r="B3" s="613"/>
      <c r="C3" s="614"/>
      <c r="D3" s="58"/>
      <c r="E3" s="58"/>
      <c r="F3" s="58"/>
      <c r="G3" s="58"/>
      <c r="H3" s="58"/>
      <c r="I3" s="58"/>
      <c r="J3" s="58"/>
      <c r="K3" s="58"/>
      <c r="L3" s="58"/>
      <c r="M3" s="58"/>
      <c r="N3" s="58"/>
      <c r="O3" s="58"/>
      <c r="P3" s="58"/>
      <c r="Q3" s="58"/>
      <c r="R3" s="58"/>
      <c r="S3" s="58"/>
      <c r="T3" s="58"/>
    </row>
    <row r="4" spans="1:20" s="57" customFormat="1" ht="20.100000000000001" customHeight="1">
      <c r="A4" s="612" t="s">
        <v>363</v>
      </c>
      <c r="B4" s="613"/>
      <c r="C4" s="614"/>
      <c r="D4" s="58"/>
      <c r="E4" s="58"/>
      <c r="F4" s="58"/>
      <c r="G4" s="58"/>
      <c r="H4" s="58"/>
      <c r="I4" s="58"/>
      <c r="J4" s="58"/>
      <c r="K4" s="58"/>
      <c r="L4" s="58"/>
      <c r="M4" s="58"/>
      <c r="N4" s="58"/>
      <c r="O4" s="58"/>
      <c r="P4" s="58"/>
      <c r="Q4" s="58"/>
      <c r="R4" s="58"/>
      <c r="S4" s="58"/>
      <c r="T4" s="58"/>
    </row>
    <row r="5" spans="1:20" s="57" customFormat="1" ht="28.5" customHeight="1">
      <c r="A5" s="612" t="s">
        <v>1066</v>
      </c>
      <c r="B5" s="613"/>
      <c r="C5" s="614"/>
      <c r="D5" s="58"/>
      <c r="E5" s="58"/>
      <c r="F5" s="58"/>
      <c r="G5" s="58"/>
      <c r="H5" s="58"/>
      <c r="I5" s="58"/>
      <c r="J5" s="58"/>
      <c r="K5" s="58"/>
      <c r="L5" s="58"/>
      <c r="M5" s="58"/>
      <c r="N5" s="58"/>
      <c r="O5" s="58"/>
      <c r="P5" s="58"/>
      <c r="Q5" s="58"/>
      <c r="R5" s="58"/>
      <c r="S5" s="58"/>
      <c r="T5" s="58"/>
    </row>
    <row r="6" spans="1:20" ht="30" customHeight="1">
      <c r="A6" s="658" t="s">
        <v>1108</v>
      </c>
      <c r="B6" s="659"/>
      <c r="C6" s="660"/>
    </row>
    <row r="7" spans="1:20" s="33" customFormat="1" ht="15" customHeight="1">
      <c r="A7" s="73"/>
      <c r="B7" s="48"/>
      <c r="C7" s="59"/>
    </row>
    <row r="8" spans="1:20" s="33" customFormat="1" ht="34.5" customHeight="1">
      <c r="A8" s="666" t="s">
        <v>1079</v>
      </c>
      <c r="B8" s="667"/>
      <c r="C8" s="668"/>
    </row>
    <row r="9" spans="1:20" s="33" customFormat="1" ht="23.25" customHeight="1">
      <c r="A9" s="666" t="s">
        <v>1080</v>
      </c>
      <c r="B9" s="667"/>
      <c r="C9" s="668"/>
    </row>
    <row r="10" spans="1:20" s="33" customFormat="1" ht="23.25" customHeight="1">
      <c r="A10" s="666" t="s">
        <v>1081</v>
      </c>
      <c r="B10" s="667"/>
      <c r="C10" s="668"/>
    </row>
    <row r="11" spans="1:20" s="33" customFormat="1" ht="15" customHeight="1">
      <c r="A11" s="663"/>
      <c r="B11" s="664"/>
      <c r="C11" s="665"/>
    </row>
    <row r="12" spans="1:20" s="33" customFormat="1" ht="15" customHeight="1">
      <c r="A12" s="663"/>
      <c r="B12" s="664"/>
      <c r="C12" s="665"/>
    </row>
    <row r="13" spans="1:20" s="33" customFormat="1" ht="29.25" customHeight="1">
      <c r="A13" s="663"/>
      <c r="B13" s="664"/>
      <c r="C13" s="665"/>
    </row>
    <row r="14" spans="1:20" s="33" customFormat="1" ht="15" customHeight="1">
      <c r="A14" s="663"/>
      <c r="B14" s="664"/>
      <c r="C14" s="665"/>
    </row>
    <row r="15" spans="1:20" s="33" customFormat="1" ht="15" customHeight="1">
      <c r="A15" s="663"/>
      <c r="B15" s="664"/>
      <c r="C15" s="665"/>
    </row>
    <row r="16" spans="1:20" s="33" customFormat="1" ht="15" customHeight="1">
      <c r="A16" s="663"/>
      <c r="B16" s="664"/>
      <c r="C16" s="665"/>
    </row>
    <row r="17" spans="1:3" s="33" customFormat="1" ht="15" customHeight="1">
      <c r="A17" s="663"/>
      <c r="B17" s="664"/>
      <c r="C17" s="665"/>
    </row>
    <row r="18" spans="1:3" s="33" customFormat="1" ht="15" customHeight="1">
      <c r="A18" s="663"/>
      <c r="B18" s="664"/>
      <c r="C18" s="665"/>
    </row>
    <row r="19" spans="1:3" s="33" customFormat="1" ht="15" customHeight="1">
      <c r="A19" s="663"/>
      <c r="B19" s="664"/>
      <c r="C19" s="665"/>
    </row>
    <row r="20" spans="1:3" s="33" customFormat="1" ht="15" customHeight="1">
      <c r="A20" s="663"/>
      <c r="B20" s="664"/>
      <c r="C20" s="665"/>
    </row>
    <row r="21" spans="1:3" s="33" customFormat="1" ht="15" customHeight="1">
      <c r="A21" s="663"/>
      <c r="B21" s="664"/>
      <c r="C21" s="665"/>
    </row>
    <row r="22" spans="1:3" s="33" customFormat="1" ht="15" customHeight="1">
      <c r="A22" s="663"/>
      <c r="B22" s="664"/>
      <c r="C22" s="665"/>
    </row>
    <row r="23" spans="1:3" s="33" customFormat="1" ht="15" customHeight="1">
      <c r="A23" s="663"/>
      <c r="B23" s="664"/>
      <c r="C23" s="665"/>
    </row>
    <row r="24" spans="1:3" s="33" customFormat="1" ht="15" customHeight="1">
      <c r="A24" s="663"/>
      <c r="B24" s="664"/>
      <c r="C24" s="665"/>
    </row>
    <row r="25" spans="1:3" s="33" customFormat="1" ht="15" customHeight="1">
      <c r="A25" s="663"/>
      <c r="B25" s="664"/>
      <c r="C25" s="665"/>
    </row>
    <row r="26" spans="1:3" s="33" customFormat="1" ht="15" customHeight="1">
      <c r="A26" s="663"/>
      <c r="B26" s="664"/>
      <c r="C26" s="665"/>
    </row>
    <row r="27" spans="1:3" s="33" customFormat="1" ht="39.75" customHeight="1">
      <c r="A27" s="663"/>
      <c r="B27" s="664"/>
      <c r="C27" s="665"/>
    </row>
    <row r="28" spans="1:3" s="33" customFormat="1" ht="15" customHeight="1">
      <c r="A28" s="663"/>
      <c r="B28" s="664"/>
      <c r="C28" s="665"/>
    </row>
    <row r="29" spans="1:3" s="33" customFormat="1" ht="15" customHeight="1">
      <c r="A29" s="663"/>
      <c r="B29" s="664"/>
      <c r="C29" s="665"/>
    </row>
    <row r="30" spans="1:3" s="33" customFormat="1" ht="15" customHeight="1">
      <c r="A30" s="663"/>
      <c r="B30" s="664"/>
      <c r="C30" s="665"/>
    </row>
    <row r="31" spans="1:3" s="33" customFormat="1" ht="15" customHeight="1">
      <c r="A31" s="655"/>
      <c r="B31" s="656"/>
      <c r="C31" s="657"/>
    </row>
    <row r="33" spans="1:3">
      <c r="A33" s="20"/>
      <c r="B33" s="20"/>
      <c r="C33" s="8"/>
    </row>
    <row r="34" spans="1:3">
      <c r="A34" s="21"/>
      <c r="B34" s="21"/>
      <c r="C34" s="10"/>
    </row>
    <row r="86" spans="1:17">
      <c r="A86" s="57"/>
      <c r="B86" s="57"/>
      <c r="C86" s="57"/>
      <c r="D86" s="57"/>
      <c r="E86" s="57"/>
      <c r="F86" s="57"/>
      <c r="G86" s="57"/>
      <c r="H86" s="57"/>
      <c r="I86" s="57"/>
      <c r="J86" s="57"/>
      <c r="K86" s="57"/>
      <c r="L86" s="57"/>
      <c r="M86" s="57"/>
      <c r="N86" s="57"/>
      <c r="O86" s="57"/>
      <c r="P86" s="57"/>
      <c r="Q86" s="57"/>
    </row>
  </sheetData>
  <mergeCells count="29">
    <mergeCell ref="A29:C29"/>
    <mergeCell ref="A30:C30"/>
    <mergeCell ref="A23:C23"/>
    <mergeCell ref="A24:C24"/>
    <mergeCell ref="A31:C31"/>
    <mergeCell ref="A25:C25"/>
    <mergeCell ref="A26:C26"/>
    <mergeCell ref="A27:C27"/>
    <mergeCell ref="A28:C28"/>
    <mergeCell ref="A15:C15"/>
    <mergeCell ref="A16:C16"/>
    <mergeCell ref="A17:C17"/>
    <mergeCell ref="A18:C18"/>
    <mergeCell ref="A22:C22"/>
    <mergeCell ref="A19:C19"/>
    <mergeCell ref="A20:C20"/>
    <mergeCell ref="A21:C21"/>
    <mergeCell ref="A14:C14"/>
    <mergeCell ref="A4:C4"/>
    <mergeCell ref="A1:C1"/>
    <mergeCell ref="A3:C3"/>
    <mergeCell ref="A5:C5"/>
    <mergeCell ref="A6:C6"/>
    <mergeCell ref="A8:C8"/>
    <mergeCell ref="A9:C9"/>
    <mergeCell ref="A10:C10"/>
    <mergeCell ref="A11:C11"/>
    <mergeCell ref="A12:C12"/>
    <mergeCell ref="A13:C13"/>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ignoredErrors>
    <ignoredError sqref="C11 A11" numberStoredAsText="1"/>
  </ignoredError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view="pageLayout" zoomScaleNormal="80" zoomScaleSheetLayoutView="70" workbookViewId="0">
      <selection activeCell="F29" sqref="F29"/>
    </sheetView>
  </sheetViews>
  <sheetFormatPr baseColWidth="10" defaultColWidth="11.42578125" defaultRowHeight="13.5"/>
  <cols>
    <col min="1" max="1" width="50" style="1" customWidth="1"/>
    <col min="2" max="2" width="6.5703125" style="1" customWidth="1"/>
    <col min="3" max="3" width="164.140625" style="1" customWidth="1"/>
    <col min="4" max="16384" width="11.42578125" style="1"/>
  </cols>
  <sheetData>
    <row r="1" spans="1:20" ht="35.1" customHeight="1">
      <c r="A1" s="609" t="s">
        <v>166</v>
      </c>
      <c r="B1" s="610"/>
      <c r="C1" s="611"/>
    </row>
    <row r="2" spans="1:20" ht="6" customHeight="1">
      <c r="C2" s="57"/>
    </row>
    <row r="3" spans="1:20" s="57" customFormat="1" ht="20.100000000000001" customHeight="1">
      <c r="A3" s="612" t="s">
        <v>483</v>
      </c>
      <c r="B3" s="613"/>
      <c r="C3" s="614"/>
      <c r="D3" s="58"/>
      <c r="E3" s="58"/>
      <c r="F3" s="58"/>
      <c r="G3" s="58"/>
      <c r="H3" s="58"/>
      <c r="I3" s="58"/>
      <c r="J3" s="58"/>
      <c r="K3" s="58"/>
      <c r="L3" s="58"/>
      <c r="M3" s="58"/>
      <c r="N3" s="58"/>
      <c r="O3" s="58"/>
      <c r="P3" s="58"/>
      <c r="Q3" s="58"/>
      <c r="R3" s="58"/>
      <c r="S3" s="58"/>
      <c r="T3" s="58"/>
    </row>
    <row r="4" spans="1:20" s="57" customFormat="1" ht="20.100000000000001" customHeight="1">
      <c r="A4" s="612" t="s">
        <v>363</v>
      </c>
      <c r="B4" s="613"/>
      <c r="C4" s="614"/>
      <c r="D4" s="58"/>
      <c r="E4" s="58"/>
      <c r="F4" s="58"/>
      <c r="G4" s="58"/>
      <c r="H4" s="58"/>
      <c r="I4" s="58"/>
      <c r="J4" s="58"/>
      <c r="K4" s="58"/>
      <c r="L4" s="58"/>
      <c r="M4" s="58"/>
      <c r="N4" s="58"/>
      <c r="O4" s="58"/>
      <c r="P4" s="58"/>
      <c r="Q4" s="58"/>
      <c r="R4" s="58"/>
      <c r="S4" s="58"/>
      <c r="T4" s="58"/>
    </row>
    <row r="5" spans="1:20" s="57" customFormat="1" ht="45" customHeight="1">
      <c r="A5" s="612" t="s">
        <v>1068</v>
      </c>
      <c r="B5" s="613"/>
      <c r="C5" s="614"/>
      <c r="D5" s="58"/>
      <c r="E5" s="58"/>
      <c r="F5" s="58"/>
      <c r="G5" s="58"/>
      <c r="H5" s="58"/>
      <c r="I5" s="58"/>
      <c r="J5" s="58"/>
      <c r="K5" s="58"/>
      <c r="L5" s="58"/>
      <c r="M5" s="58"/>
      <c r="N5" s="58"/>
      <c r="O5" s="58"/>
      <c r="P5" s="58"/>
      <c r="Q5" s="58"/>
      <c r="R5" s="58"/>
      <c r="S5" s="58"/>
      <c r="T5" s="58"/>
    </row>
    <row r="6" spans="1:20" ht="30" customHeight="1">
      <c r="A6" s="658" t="s">
        <v>1108</v>
      </c>
      <c r="B6" s="659"/>
      <c r="C6" s="660"/>
    </row>
    <row r="7" spans="1:20" s="33" customFormat="1" ht="15" customHeight="1">
      <c r="A7" s="73"/>
      <c r="B7" s="48"/>
      <c r="C7" s="155"/>
    </row>
    <row r="8" spans="1:20" s="33" customFormat="1" ht="15" customHeight="1">
      <c r="A8" s="669" t="s">
        <v>628</v>
      </c>
      <c r="B8" s="670"/>
      <c r="C8" s="671"/>
    </row>
    <row r="9" spans="1:20" s="33" customFormat="1" ht="15" customHeight="1">
      <c r="A9" s="663"/>
      <c r="B9" s="664"/>
      <c r="C9" s="665"/>
    </row>
    <row r="10" spans="1:20" s="33" customFormat="1" ht="15" customHeight="1">
      <c r="A10" s="663"/>
      <c r="B10" s="664"/>
      <c r="C10" s="665"/>
    </row>
    <row r="11" spans="1:20" s="33" customFormat="1" ht="15" customHeight="1">
      <c r="A11" s="663"/>
      <c r="B11" s="664"/>
      <c r="C11" s="665"/>
    </row>
    <row r="12" spans="1:20" s="33" customFormat="1" ht="15" customHeight="1">
      <c r="A12" s="663"/>
      <c r="B12" s="664"/>
      <c r="C12" s="665"/>
    </row>
    <row r="13" spans="1:20" s="33" customFormat="1" ht="29.25" customHeight="1">
      <c r="A13" s="663"/>
      <c r="B13" s="664"/>
      <c r="C13" s="665"/>
    </row>
    <row r="14" spans="1:20" s="33" customFormat="1" ht="15" customHeight="1">
      <c r="A14" s="663"/>
      <c r="B14" s="664"/>
      <c r="C14" s="665"/>
    </row>
    <row r="15" spans="1:20" s="33" customFormat="1" ht="15" customHeight="1">
      <c r="A15" s="663"/>
      <c r="B15" s="664"/>
      <c r="C15" s="665"/>
    </row>
    <row r="16" spans="1:20" s="33" customFormat="1" ht="15" customHeight="1">
      <c r="A16" s="663"/>
      <c r="B16" s="664"/>
      <c r="C16" s="665"/>
    </row>
    <row r="17" spans="1:3" s="33" customFormat="1" ht="15" customHeight="1">
      <c r="A17" s="663"/>
      <c r="B17" s="664"/>
      <c r="C17" s="665"/>
    </row>
    <row r="18" spans="1:3" s="33" customFormat="1" ht="15" customHeight="1">
      <c r="A18" s="663"/>
      <c r="B18" s="664"/>
      <c r="C18" s="665"/>
    </row>
    <row r="19" spans="1:3" s="33" customFormat="1" ht="15" customHeight="1">
      <c r="A19" s="663"/>
      <c r="B19" s="664"/>
      <c r="C19" s="665"/>
    </row>
    <row r="20" spans="1:3" s="33" customFormat="1" ht="15" customHeight="1">
      <c r="A20" s="663"/>
      <c r="B20" s="664"/>
      <c r="C20" s="665"/>
    </row>
    <row r="21" spans="1:3" s="33" customFormat="1" ht="15" customHeight="1">
      <c r="A21" s="663"/>
      <c r="B21" s="664"/>
      <c r="C21" s="665"/>
    </row>
    <row r="22" spans="1:3" s="33" customFormat="1" ht="15" customHeight="1">
      <c r="A22" s="663"/>
      <c r="B22" s="664"/>
      <c r="C22" s="665"/>
    </row>
    <row r="23" spans="1:3" s="33" customFormat="1" ht="15" customHeight="1">
      <c r="A23" s="663"/>
      <c r="B23" s="664"/>
      <c r="C23" s="665"/>
    </row>
    <row r="24" spans="1:3" s="33" customFormat="1" ht="15" customHeight="1">
      <c r="A24" s="663"/>
      <c r="B24" s="664"/>
      <c r="C24" s="665"/>
    </row>
    <row r="25" spans="1:3" s="33" customFormat="1" ht="15" customHeight="1">
      <c r="A25" s="663"/>
      <c r="B25" s="664"/>
      <c r="C25" s="665"/>
    </row>
    <row r="26" spans="1:3" s="33" customFormat="1" ht="15" customHeight="1">
      <c r="A26" s="663"/>
      <c r="B26" s="664"/>
      <c r="C26" s="665"/>
    </row>
    <row r="27" spans="1:3" s="33" customFormat="1" ht="39.75" customHeight="1">
      <c r="A27" s="663"/>
      <c r="B27" s="664"/>
      <c r="C27" s="665"/>
    </row>
    <row r="28" spans="1:3" s="33" customFormat="1" ht="15" customHeight="1">
      <c r="A28" s="663"/>
      <c r="B28" s="664"/>
      <c r="C28" s="665"/>
    </row>
    <row r="29" spans="1:3" s="33" customFormat="1" ht="15" customHeight="1">
      <c r="A29" s="663"/>
      <c r="B29" s="664"/>
      <c r="C29" s="665"/>
    </row>
    <row r="30" spans="1:3" s="33" customFormat="1" ht="15" customHeight="1">
      <c r="A30" s="663"/>
      <c r="B30" s="664"/>
      <c r="C30" s="665"/>
    </row>
    <row r="31" spans="1:3" s="33" customFormat="1" ht="15" customHeight="1">
      <c r="A31" s="655"/>
      <c r="B31" s="656"/>
      <c r="C31" s="657"/>
    </row>
    <row r="33" spans="1:3">
      <c r="A33" s="20"/>
      <c r="B33" s="20"/>
      <c r="C33" s="8"/>
    </row>
    <row r="34" spans="1:3">
      <c r="A34" s="21"/>
      <c r="B34" s="21"/>
      <c r="C34" s="10"/>
    </row>
    <row r="86" spans="1:17">
      <c r="A86" s="57"/>
      <c r="B86" s="57"/>
      <c r="C86" s="57"/>
      <c r="D86" s="57"/>
      <c r="E86" s="57"/>
      <c r="F86" s="57"/>
      <c r="G86" s="57"/>
      <c r="H86" s="57"/>
      <c r="I86" s="57"/>
      <c r="J86" s="57"/>
      <c r="K86" s="57"/>
      <c r="L86" s="57"/>
      <c r="M86" s="57"/>
      <c r="N86" s="57"/>
      <c r="O86" s="57"/>
      <c r="P86" s="57"/>
      <c r="Q86" s="57"/>
    </row>
  </sheetData>
  <mergeCells count="29">
    <mergeCell ref="A14:C14"/>
    <mergeCell ref="A1:C1"/>
    <mergeCell ref="A3:C3"/>
    <mergeCell ref="A4:C4"/>
    <mergeCell ref="A5:C5"/>
    <mergeCell ref="A6:C6"/>
    <mergeCell ref="A8:C8"/>
    <mergeCell ref="A9:C9"/>
    <mergeCell ref="A10:C10"/>
    <mergeCell ref="A11:C11"/>
    <mergeCell ref="A12:C12"/>
    <mergeCell ref="A13:C13"/>
    <mergeCell ref="A26:C26"/>
    <mergeCell ref="A15:C15"/>
    <mergeCell ref="A16:C16"/>
    <mergeCell ref="A17:C17"/>
    <mergeCell ref="A18:C18"/>
    <mergeCell ref="A19:C19"/>
    <mergeCell ref="A20:C20"/>
    <mergeCell ref="A21:C21"/>
    <mergeCell ref="A22:C22"/>
    <mergeCell ref="A23:C23"/>
    <mergeCell ref="A24:C24"/>
    <mergeCell ref="A25:C25"/>
    <mergeCell ref="A27:C27"/>
    <mergeCell ref="A28:C28"/>
    <mergeCell ref="A29:C29"/>
    <mergeCell ref="A30:C30"/>
    <mergeCell ref="A31:C31"/>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view="pageLayout" zoomScaleNormal="80" zoomScaleSheetLayoutView="70" workbookViewId="0">
      <selection activeCell="F29" sqref="F29"/>
    </sheetView>
  </sheetViews>
  <sheetFormatPr baseColWidth="10" defaultColWidth="11.42578125" defaultRowHeight="13.5"/>
  <cols>
    <col min="1" max="1" width="50" style="1" customWidth="1"/>
    <col min="2" max="2" width="6.5703125" style="1" customWidth="1"/>
    <col min="3" max="3" width="164.42578125" style="1" customWidth="1"/>
    <col min="4" max="16384" width="11.42578125" style="1"/>
  </cols>
  <sheetData>
    <row r="1" spans="1:20" ht="35.1" customHeight="1">
      <c r="A1" s="609" t="s">
        <v>166</v>
      </c>
      <c r="B1" s="610"/>
      <c r="C1" s="611"/>
    </row>
    <row r="2" spans="1:20" ht="6" customHeight="1">
      <c r="C2" s="57"/>
    </row>
    <row r="3" spans="1:20" s="57" customFormat="1" ht="20.100000000000001" customHeight="1">
      <c r="A3" s="612" t="s">
        <v>483</v>
      </c>
      <c r="B3" s="613"/>
      <c r="C3" s="614"/>
      <c r="D3" s="58"/>
      <c r="E3" s="58"/>
      <c r="F3" s="58"/>
      <c r="G3" s="58"/>
      <c r="H3" s="58"/>
      <c r="I3" s="58"/>
      <c r="J3" s="58"/>
      <c r="K3" s="58"/>
      <c r="L3" s="58"/>
      <c r="M3" s="58"/>
      <c r="N3" s="58"/>
      <c r="O3" s="58"/>
      <c r="P3" s="58"/>
      <c r="Q3" s="58"/>
      <c r="R3" s="58"/>
      <c r="S3" s="58"/>
      <c r="T3" s="58"/>
    </row>
    <row r="4" spans="1:20" s="57" customFormat="1" ht="20.100000000000001" customHeight="1">
      <c r="A4" s="612" t="s">
        <v>363</v>
      </c>
      <c r="B4" s="613"/>
      <c r="C4" s="614"/>
      <c r="D4" s="58"/>
      <c r="E4" s="58"/>
      <c r="F4" s="58"/>
      <c r="G4" s="58"/>
      <c r="H4" s="58"/>
      <c r="I4" s="58"/>
      <c r="J4" s="58"/>
      <c r="K4" s="58"/>
      <c r="L4" s="58"/>
      <c r="M4" s="58"/>
      <c r="N4" s="58"/>
      <c r="O4" s="58"/>
      <c r="P4" s="58"/>
      <c r="Q4" s="58"/>
      <c r="R4" s="58"/>
      <c r="S4" s="58"/>
      <c r="T4" s="58"/>
    </row>
    <row r="5" spans="1:20" s="57" customFormat="1" ht="42" customHeight="1">
      <c r="A5" s="612" t="s">
        <v>1067</v>
      </c>
      <c r="B5" s="613"/>
      <c r="C5" s="614"/>
      <c r="D5" s="58"/>
      <c r="E5" s="58"/>
      <c r="F5" s="58"/>
      <c r="G5" s="58"/>
      <c r="H5" s="58"/>
      <c r="I5" s="58"/>
      <c r="J5" s="58"/>
      <c r="K5" s="58"/>
      <c r="L5" s="58"/>
      <c r="M5" s="58"/>
      <c r="N5" s="58"/>
      <c r="O5" s="58"/>
      <c r="P5" s="58"/>
      <c r="Q5" s="58"/>
      <c r="R5" s="58"/>
      <c r="S5" s="58"/>
      <c r="T5" s="58"/>
    </row>
    <row r="6" spans="1:20" ht="30" customHeight="1">
      <c r="A6" s="658" t="s">
        <v>1108</v>
      </c>
      <c r="B6" s="659"/>
      <c r="C6" s="660"/>
    </row>
    <row r="7" spans="1:20" s="33" customFormat="1" ht="15" customHeight="1">
      <c r="A7" s="73"/>
      <c r="B7" s="48"/>
      <c r="C7" s="155"/>
    </row>
    <row r="8" spans="1:20" s="33" customFormat="1" ht="15" customHeight="1">
      <c r="A8" s="666" t="s">
        <v>1083</v>
      </c>
      <c r="B8" s="667"/>
      <c r="C8" s="668"/>
    </row>
    <row r="9" spans="1:20" s="33" customFormat="1" ht="24" customHeight="1">
      <c r="A9" s="666" t="s">
        <v>1082</v>
      </c>
      <c r="B9" s="667"/>
      <c r="C9" s="668"/>
    </row>
    <row r="10" spans="1:20" s="33" customFormat="1" ht="15" customHeight="1">
      <c r="A10" s="663"/>
      <c r="B10" s="664"/>
      <c r="C10" s="665"/>
    </row>
    <row r="11" spans="1:20" s="33" customFormat="1" ht="15" customHeight="1">
      <c r="A11" s="663"/>
      <c r="B11" s="664"/>
      <c r="C11" s="665"/>
    </row>
    <row r="12" spans="1:20" s="33" customFormat="1" ht="15" customHeight="1">
      <c r="A12" s="663"/>
      <c r="B12" s="664"/>
      <c r="C12" s="665"/>
    </row>
    <row r="13" spans="1:20" s="33" customFormat="1" ht="29.25" customHeight="1">
      <c r="A13" s="663"/>
      <c r="B13" s="664"/>
      <c r="C13" s="665"/>
    </row>
    <row r="14" spans="1:20" s="33" customFormat="1" ht="15" customHeight="1">
      <c r="A14" s="663"/>
      <c r="B14" s="664"/>
      <c r="C14" s="665"/>
    </row>
    <row r="15" spans="1:20" s="33" customFormat="1" ht="15" customHeight="1">
      <c r="A15" s="663"/>
      <c r="B15" s="664"/>
      <c r="C15" s="665"/>
    </row>
    <row r="16" spans="1:20" s="33" customFormat="1" ht="15" customHeight="1">
      <c r="A16" s="663"/>
      <c r="B16" s="664"/>
      <c r="C16" s="665"/>
    </row>
    <row r="17" spans="1:3" s="33" customFormat="1" ht="15" customHeight="1">
      <c r="A17" s="663"/>
      <c r="B17" s="664"/>
      <c r="C17" s="665"/>
    </row>
    <row r="18" spans="1:3" s="33" customFormat="1" ht="15" customHeight="1">
      <c r="A18" s="663"/>
      <c r="B18" s="664"/>
      <c r="C18" s="665"/>
    </row>
    <row r="19" spans="1:3" s="33" customFormat="1" ht="15" customHeight="1">
      <c r="A19" s="663"/>
      <c r="B19" s="664"/>
      <c r="C19" s="665"/>
    </row>
    <row r="20" spans="1:3" s="33" customFormat="1" ht="15" customHeight="1">
      <c r="A20" s="663"/>
      <c r="B20" s="664"/>
      <c r="C20" s="665"/>
    </row>
    <row r="21" spans="1:3" s="33" customFormat="1" ht="15" customHeight="1">
      <c r="A21" s="663"/>
      <c r="B21" s="664"/>
      <c r="C21" s="665"/>
    </row>
    <row r="22" spans="1:3" s="33" customFormat="1" ht="15" customHeight="1">
      <c r="A22" s="663"/>
      <c r="B22" s="664"/>
      <c r="C22" s="665"/>
    </row>
    <row r="23" spans="1:3" s="33" customFormat="1" ht="15" customHeight="1">
      <c r="A23" s="663"/>
      <c r="B23" s="664"/>
      <c r="C23" s="665"/>
    </row>
    <row r="24" spans="1:3" s="33" customFormat="1" ht="15" customHeight="1">
      <c r="A24" s="663"/>
      <c r="B24" s="664"/>
      <c r="C24" s="665"/>
    </row>
    <row r="25" spans="1:3" s="33" customFormat="1" ht="15" customHeight="1">
      <c r="A25" s="663"/>
      <c r="B25" s="664"/>
      <c r="C25" s="665"/>
    </row>
    <row r="26" spans="1:3" s="33" customFormat="1" ht="15" customHeight="1">
      <c r="A26" s="663"/>
      <c r="B26" s="664"/>
      <c r="C26" s="665"/>
    </row>
    <row r="27" spans="1:3" s="33" customFormat="1" ht="39.75" customHeight="1">
      <c r="A27" s="663"/>
      <c r="B27" s="664"/>
      <c r="C27" s="665"/>
    </row>
    <row r="28" spans="1:3" s="33" customFormat="1" ht="15" customHeight="1">
      <c r="A28" s="663"/>
      <c r="B28" s="664"/>
      <c r="C28" s="665"/>
    </row>
    <row r="29" spans="1:3" s="33" customFormat="1" ht="15" customHeight="1">
      <c r="A29" s="663"/>
      <c r="B29" s="664"/>
      <c r="C29" s="665"/>
    </row>
    <row r="30" spans="1:3" s="33" customFormat="1" ht="15" customHeight="1">
      <c r="A30" s="663"/>
      <c r="B30" s="664"/>
      <c r="C30" s="665"/>
    </row>
    <row r="31" spans="1:3" s="33" customFormat="1" ht="15" customHeight="1">
      <c r="A31" s="655"/>
      <c r="B31" s="656"/>
      <c r="C31" s="657"/>
    </row>
    <row r="33" spans="1:3">
      <c r="A33" s="20"/>
      <c r="B33" s="20"/>
      <c r="C33" s="8"/>
    </row>
    <row r="34" spans="1:3">
      <c r="A34" s="21"/>
      <c r="B34" s="21"/>
      <c r="C34" s="10"/>
    </row>
    <row r="86" spans="1:17">
      <c r="A86" s="57"/>
      <c r="B86" s="57"/>
      <c r="C86" s="57"/>
      <c r="D86" s="57"/>
      <c r="E86" s="57"/>
      <c r="F86" s="57"/>
      <c r="G86" s="57"/>
      <c r="H86" s="57"/>
      <c r="I86" s="57"/>
      <c r="J86" s="57"/>
      <c r="K86" s="57"/>
      <c r="L86" s="57"/>
      <c r="M86" s="57"/>
      <c r="N86" s="57"/>
      <c r="O86" s="57"/>
      <c r="P86" s="57"/>
      <c r="Q86" s="57"/>
    </row>
  </sheetData>
  <mergeCells count="29">
    <mergeCell ref="A14:C14"/>
    <mergeCell ref="A1:C1"/>
    <mergeCell ref="A3:C3"/>
    <mergeCell ref="A4:C4"/>
    <mergeCell ref="A5:C5"/>
    <mergeCell ref="A6:C6"/>
    <mergeCell ref="A8:C8"/>
    <mergeCell ref="A9:C9"/>
    <mergeCell ref="A10:C10"/>
    <mergeCell ref="A11:C11"/>
    <mergeCell ref="A12:C12"/>
    <mergeCell ref="A13:C13"/>
    <mergeCell ref="A26:C26"/>
    <mergeCell ref="A15:C15"/>
    <mergeCell ref="A16:C16"/>
    <mergeCell ref="A17:C17"/>
    <mergeCell ref="A18:C18"/>
    <mergeCell ref="A19:C19"/>
    <mergeCell ref="A20:C20"/>
    <mergeCell ref="A21:C21"/>
    <mergeCell ref="A22:C22"/>
    <mergeCell ref="A23:C23"/>
    <mergeCell ref="A24:C24"/>
    <mergeCell ref="A25:C25"/>
    <mergeCell ref="A27:C27"/>
    <mergeCell ref="A28:C28"/>
    <mergeCell ref="A29:C29"/>
    <mergeCell ref="A30:C30"/>
    <mergeCell ref="A31:C31"/>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view="pageLayout" zoomScaleNormal="80" zoomScaleSheetLayoutView="70" workbookViewId="0">
      <selection activeCell="F29" sqref="F29"/>
    </sheetView>
  </sheetViews>
  <sheetFormatPr baseColWidth="10" defaultColWidth="11.42578125" defaultRowHeight="13.5"/>
  <cols>
    <col min="1" max="1" width="50" style="1" customWidth="1"/>
    <col min="2" max="2" width="6.5703125" style="1" customWidth="1"/>
    <col min="3" max="3" width="164.28515625" style="1" customWidth="1"/>
    <col min="4" max="16384" width="11.42578125" style="1"/>
  </cols>
  <sheetData>
    <row r="1" spans="1:20" ht="35.1" customHeight="1">
      <c r="A1" s="609" t="s">
        <v>166</v>
      </c>
      <c r="B1" s="610"/>
      <c r="C1" s="611"/>
    </row>
    <row r="2" spans="1:20" ht="6" customHeight="1">
      <c r="C2" s="57"/>
    </row>
    <row r="3" spans="1:20" s="57" customFormat="1" ht="20.100000000000001" customHeight="1">
      <c r="A3" s="612" t="s">
        <v>484</v>
      </c>
      <c r="B3" s="613"/>
      <c r="C3" s="614"/>
      <c r="D3" s="58"/>
      <c r="E3" s="58"/>
      <c r="F3" s="58"/>
      <c r="G3" s="58"/>
      <c r="H3" s="58"/>
      <c r="I3" s="58"/>
      <c r="J3" s="58"/>
      <c r="K3" s="58"/>
      <c r="L3" s="58"/>
      <c r="M3" s="58"/>
      <c r="N3" s="58"/>
      <c r="O3" s="58"/>
      <c r="P3" s="58"/>
      <c r="Q3" s="58"/>
      <c r="R3" s="58"/>
      <c r="S3" s="58"/>
      <c r="T3" s="58"/>
    </row>
    <row r="4" spans="1:20" s="57" customFormat="1" ht="20.100000000000001" customHeight="1">
      <c r="A4" s="612" t="s">
        <v>363</v>
      </c>
      <c r="B4" s="613"/>
      <c r="C4" s="614"/>
      <c r="D4" s="58"/>
      <c r="E4" s="58"/>
      <c r="F4" s="58"/>
      <c r="G4" s="58"/>
      <c r="H4" s="58"/>
      <c r="I4" s="58"/>
      <c r="J4" s="58"/>
      <c r="K4" s="58"/>
      <c r="L4" s="58"/>
      <c r="M4" s="58"/>
      <c r="N4" s="58"/>
      <c r="O4" s="58"/>
      <c r="P4" s="58"/>
      <c r="Q4" s="58"/>
      <c r="R4" s="58"/>
      <c r="S4" s="58"/>
      <c r="T4" s="58"/>
    </row>
    <row r="5" spans="1:20" s="57" customFormat="1" ht="29.25" customHeight="1">
      <c r="A5" s="612" t="s">
        <v>1070</v>
      </c>
      <c r="B5" s="613"/>
      <c r="C5" s="614"/>
      <c r="D5" s="58"/>
      <c r="E5" s="58"/>
      <c r="F5" s="58"/>
      <c r="G5" s="58"/>
      <c r="H5" s="58"/>
      <c r="I5" s="58"/>
      <c r="J5" s="58"/>
      <c r="K5" s="58"/>
      <c r="L5" s="58"/>
      <c r="M5" s="58"/>
      <c r="N5" s="58"/>
      <c r="O5" s="58"/>
      <c r="P5" s="58"/>
      <c r="Q5" s="58"/>
      <c r="R5" s="58"/>
      <c r="S5" s="58"/>
      <c r="T5" s="58"/>
    </row>
    <row r="6" spans="1:20" ht="30" customHeight="1">
      <c r="A6" s="658" t="s">
        <v>1108</v>
      </c>
      <c r="B6" s="659"/>
      <c r="C6" s="660"/>
    </row>
    <row r="7" spans="1:20" s="33" customFormat="1" ht="15" customHeight="1">
      <c r="A7" s="73"/>
      <c r="B7" s="48"/>
      <c r="C7" s="155"/>
    </row>
    <row r="8" spans="1:20" s="33" customFormat="1" ht="15" customHeight="1">
      <c r="A8" s="666" t="s">
        <v>628</v>
      </c>
      <c r="B8" s="667"/>
      <c r="C8" s="668"/>
    </row>
    <row r="9" spans="1:20" s="33" customFormat="1" ht="15" customHeight="1">
      <c r="A9" s="663"/>
      <c r="B9" s="664"/>
      <c r="C9" s="665"/>
    </row>
    <row r="10" spans="1:20" s="33" customFormat="1" ht="15" customHeight="1">
      <c r="A10" s="663"/>
      <c r="B10" s="664"/>
      <c r="C10" s="665"/>
    </row>
    <row r="11" spans="1:20" s="33" customFormat="1" ht="15" customHeight="1">
      <c r="A11" s="663"/>
      <c r="B11" s="664"/>
      <c r="C11" s="665"/>
    </row>
    <row r="12" spans="1:20" s="33" customFormat="1" ht="15" customHeight="1">
      <c r="A12" s="663"/>
      <c r="B12" s="664"/>
      <c r="C12" s="665"/>
    </row>
    <row r="13" spans="1:20" s="33" customFormat="1" ht="29.25" customHeight="1">
      <c r="A13" s="663"/>
      <c r="B13" s="664"/>
      <c r="C13" s="665"/>
    </row>
    <row r="14" spans="1:20" s="33" customFormat="1" ht="15" customHeight="1">
      <c r="A14" s="663"/>
      <c r="B14" s="664"/>
      <c r="C14" s="665"/>
    </row>
    <row r="15" spans="1:20" s="33" customFormat="1" ht="15" customHeight="1">
      <c r="A15" s="663"/>
      <c r="B15" s="664"/>
      <c r="C15" s="665"/>
    </row>
    <row r="16" spans="1:20" s="33" customFormat="1" ht="15" customHeight="1">
      <c r="A16" s="663"/>
      <c r="B16" s="664"/>
      <c r="C16" s="665"/>
    </row>
    <row r="17" spans="1:3" s="33" customFormat="1" ht="15" customHeight="1">
      <c r="A17" s="663"/>
      <c r="B17" s="664"/>
      <c r="C17" s="665"/>
    </row>
    <row r="18" spans="1:3" s="33" customFormat="1" ht="15" customHeight="1">
      <c r="A18" s="663"/>
      <c r="B18" s="664"/>
      <c r="C18" s="665"/>
    </row>
    <row r="19" spans="1:3" s="33" customFormat="1" ht="15" customHeight="1">
      <c r="A19" s="663"/>
      <c r="B19" s="664"/>
      <c r="C19" s="665"/>
    </row>
    <row r="20" spans="1:3" s="33" customFormat="1" ht="15" customHeight="1">
      <c r="A20" s="663"/>
      <c r="B20" s="664"/>
      <c r="C20" s="665"/>
    </row>
    <row r="21" spans="1:3" s="33" customFormat="1" ht="15" customHeight="1">
      <c r="A21" s="663"/>
      <c r="B21" s="664"/>
      <c r="C21" s="665"/>
    </row>
    <row r="22" spans="1:3" s="33" customFormat="1" ht="15" customHeight="1">
      <c r="A22" s="663"/>
      <c r="B22" s="664"/>
      <c r="C22" s="665"/>
    </row>
    <row r="23" spans="1:3" s="33" customFormat="1" ht="15" customHeight="1">
      <c r="A23" s="663"/>
      <c r="B23" s="664"/>
      <c r="C23" s="665"/>
    </row>
    <row r="24" spans="1:3" s="33" customFormat="1" ht="15" customHeight="1">
      <c r="A24" s="663"/>
      <c r="B24" s="664"/>
      <c r="C24" s="665"/>
    </row>
    <row r="25" spans="1:3" s="33" customFormat="1" ht="15" customHeight="1">
      <c r="A25" s="663"/>
      <c r="B25" s="664"/>
      <c r="C25" s="665"/>
    </row>
    <row r="26" spans="1:3" s="33" customFormat="1" ht="15" customHeight="1">
      <c r="A26" s="663"/>
      <c r="B26" s="664"/>
      <c r="C26" s="665"/>
    </row>
    <row r="27" spans="1:3" s="33" customFormat="1" ht="39.75" customHeight="1">
      <c r="A27" s="663"/>
      <c r="B27" s="664"/>
      <c r="C27" s="665"/>
    </row>
    <row r="28" spans="1:3" s="33" customFormat="1" ht="15" customHeight="1">
      <c r="A28" s="663"/>
      <c r="B28" s="664"/>
      <c r="C28" s="665"/>
    </row>
    <row r="29" spans="1:3" s="33" customFormat="1" ht="15" customHeight="1">
      <c r="A29" s="663"/>
      <c r="B29" s="664"/>
      <c r="C29" s="665"/>
    </row>
    <row r="30" spans="1:3" s="33" customFormat="1" ht="15" customHeight="1">
      <c r="A30" s="663"/>
      <c r="B30" s="664"/>
      <c r="C30" s="665"/>
    </row>
    <row r="31" spans="1:3" s="33" customFormat="1" ht="15" customHeight="1">
      <c r="A31" s="655"/>
      <c r="B31" s="656"/>
      <c r="C31" s="657"/>
    </row>
    <row r="33" spans="1:3">
      <c r="A33" s="20"/>
      <c r="B33" s="20"/>
      <c r="C33" s="8"/>
    </row>
    <row r="34" spans="1:3">
      <c r="A34" s="21"/>
      <c r="B34" s="21"/>
      <c r="C34" s="10"/>
    </row>
    <row r="86" spans="1:17">
      <c r="A86" s="57"/>
      <c r="B86" s="57"/>
      <c r="C86" s="57"/>
      <c r="D86" s="57"/>
      <c r="E86" s="57"/>
      <c r="F86" s="57"/>
      <c r="G86" s="57"/>
      <c r="H86" s="57"/>
      <c r="I86" s="57"/>
      <c r="J86" s="57"/>
      <c r="K86" s="57"/>
      <c r="L86" s="57"/>
      <c r="M86" s="57"/>
      <c r="N86" s="57"/>
      <c r="O86" s="57"/>
      <c r="P86" s="57"/>
      <c r="Q86" s="57"/>
    </row>
  </sheetData>
  <mergeCells count="29">
    <mergeCell ref="A14:C14"/>
    <mergeCell ref="A1:C1"/>
    <mergeCell ref="A3:C3"/>
    <mergeCell ref="A4:C4"/>
    <mergeCell ref="A5:C5"/>
    <mergeCell ref="A6:C6"/>
    <mergeCell ref="A8:C8"/>
    <mergeCell ref="A9:C9"/>
    <mergeCell ref="A10:C10"/>
    <mergeCell ref="A11:C11"/>
    <mergeCell ref="A12:C12"/>
    <mergeCell ref="A13:C13"/>
    <mergeCell ref="A26:C26"/>
    <mergeCell ref="A15:C15"/>
    <mergeCell ref="A16:C16"/>
    <mergeCell ref="A17:C17"/>
    <mergeCell ref="A18:C18"/>
    <mergeCell ref="A19:C19"/>
    <mergeCell ref="A20:C20"/>
    <mergeCell ref="A21:C21"/>
    <mergeCell ref="A22:C22"/>
    <mergeCell ref="A23:C23"/>
    <mergeCell ref="A24:C24"/>
    <mergeCell ref="A25:C25"/>
    <mergeCell ref="A27:C27"/>
    <mergeCell ref="A28:C28"/>
    <mergeCell ref="A29:C29"/>
    <mergeCell ref="A30:C30"/>
    <mergeCell ref="A31:C31"/>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0"/>
  <sheetViews>
    <sheetView showGridLines="0" view="pageLayout" zoomScale="80" zoomScaleNormal="85" zoomScalePageLayoutView="80" workbookViewId="0">
      <selection activeCell="F29" sqref="F29"/>
    </sheetView>
  </sheetViews>
  <sheetFormatPr baseColWidth="10" defaultColWidth="11.42578125" defaultRowHeight="13.5"/>
  <cols>
    <col min="1" max="1" width="5.85546875" style="1" customWidth="1"/>
    <col min="2" max="2" width="5.5703125" style="1" customWidth="1"/>
    <col min="3" max="3" width="5.85546875" style="1" customWidth="1"/>
    <col min="4" max="4" width="5.5703125" style="1" customWidth="1"/>
    <col min="5" max="5" width="5.42578125" style="1" customWidth="1"/>
    <col min="6" max="6" width="6.140625" style="1" customWidth="1"/>
    <col min="7" max="7" width="5" style="1" customWidth="1"/>
    <col min="8" max="8" width="72.28515625" style="1" customWidth="1"/>
    <col min="9" max="9" width="15.28515625" style="1" customWidth="1"/>
    <col min="10" max="10" width="13.7109375" style="1" customWidth="1"/>
    <col min="11" max="11" width="18.5703125" style="1" customWidth="1"/>
    <col min="12" max="12" width="13.7109375" style="1" customWidth="1"/>
    <col min="13" max="13" width="22.140625" style="1" customWidth="1"/>
    <col min="14" max="14" width="23.5703125" style="1" customWidth="1"/>
    <col min="15" max="15" width="24.5703125" style="1" customWidth="1"/>
    <col min="16" max="16" width="2.7109375" style="1" customWidth="1"/>
    <col min="17" max="16384" width="11.42578125" style="1"/>
  </cols>
  <sheetData>
    <row r="1" spans="1:15" ht="34.9" customHeight="1">
      <c r="A1" s="609" t="s">
        <v>126</v>
      </c>
      <c r="B1" s="610"/>
      <c r="C1" s="610"/>
      <c r="D1" s="610"/>
      <c r="E1" s="610"/>
      <c r="F1" s="610"/>
      <c r="G1" s="610"/>
      <c r="H1" s="610"/>
      <c r="I1" s="610"/>
      <c r="J1" s="610"/>
      <c r="K1" s="610"/>
      <c r="L1" s="610"/>
      <c r="M1" s="610"/>
      <c r="N1" s="610"/>
      <c r="O1" s="611"/>
    </row>
    <row r="2" spans="1:15" ht="7.9" customHeight="1">
      <c r="A2" s="429"/>
      <c r="B2" s="106"/>
      <c r="C2" s="106"/>
      <c r="D2" s="106"/>
      <c r="E2" s="106"/>
      <c r="F2" s="106"/>
      <c r="G2" s="106"/>
      <c r="H2" s="106"/>
      <c r="I2" s="106"/>
      <c r="J2" s="106"/>
      <c r="K2" s="106"/>
      <c r="L2" s="106"/>
      <c r="M2" s="106"/>
      <c r="N2" s="106"/>
      <c r="O2" s="430"/>
    </row>
    <row r="3" spans="1:15" ht="19.899999999999999" customHeight="1">
      <c r="A3" s="693" t="s">
        <v>484</v>
      </c>
      <c r="B3" s="694"/>
      <c r="C3" s="694"/>
      <c r="D3" s="694"/>
      <c r="E3" s="694"/>
      <c r="F3" s="694"/>
      <c r="G3" s="694"/>
      <c r="H3" s="694"/>
      <c r="I3" s="694"/>
      <c r="J3" s="694"/>
      <c r="K3" s="694"/>
      <c r="L3" s="694"/>
      <c r="M3" s="694"/>
      <c r="N3" s="694"/>
      <c r="O3" s="695"/>
    </row>
    <row r="4" spans="1:15" ht="19.149999999999999" customHeight="1">
      <c r="A4" s="693" t="s">
        <v>363</v>
      </c>
      <c r="B4" s="694"/>
      <c r="C4" s="694"/>
      <c r="D4" s="694"/>
      <c r="E4" s="694"/>
      <c r="F4" s="694"/>
      <c r="G4" s="694"/>
      <c r="H4" s="694"/>
      <c r="I4" s="694"/>
      <c r="J4" s="694"/>
      <c r="K4" s="694"/>
      <c r="L4" s="694"/>
      <c r="M4" s="694"/>
      <c r="N4" s="694"/>
      <c r="O4" s="695"/>
    </row>
    <row r="5" spans="1:15" ht="19.899999999999999" customHeight="1">
      <c r="A5" s="607" t="s">
        <v>84</v>
      </c>
      <c r="B5" s="607" t="s">
        <v>127</v>
      </c>
      <c r="C5" s="607" t="s">
        <v>44</v>
      </c>
      <c r="D5" s="607" t="s">
        <v>42</v>
      </c>
      <c r="E5" s="607" t="s">
        <v>43</v>
      </c>
      <c r="F5" s="607" t="s">
        <v>12</v>
      </c>
      <c r="G5" s="607" t="s">
        <v>75</v>
      </c>
      <c r="H5" s="682" t="s">
        <v>13</v>
      </c>
      <c r="I5" s="607" t="s">
        <v>128</v>
      </c>
      <c r="J5" s="625" t="s">
        <v>129</v>
      </c>
      <c r="K5" s="626"/>
      <c r="L5" s="672"/>
      <c r="M5" s="625" t="s">
        <v>130</v>
      </c>
      <c r="N5" s="626"/>
      <c r="O5" s="672"/>
    </row>
    <row r="6" spans="1:15" ht="19.899999999999999" customHeight="1">
      <c r="A6" s="608"/>
      <c r="B6" s="608"/>
      <c r="C6" s="608"/>
      <c r="D6" s="608"/>
      <c r="E6" s="608"/>
      <c r="F6" s="608"/>
      <c r="G6" s="608"/>
      <c r="H6" s="683"/>
      <c r="I6" s="608"/>
      <c r="J6" s="494" t="s">
        <v>131</v>
      </c>
      <c r="K6" s="494" t="s">
        <v>188</v>
      </c>
      <c r="L6" s="494" t="s">
        <v>132</v>
      </c>
      <c r="M6" s="494" t="s">
        <v>90</v>
      </c>
      <c r="N6" s="494" t="s">
        <v>189</v>
      </c>
      <c r="O6" s="494" t="s">
        <v>21</v>
      </c>
    </row>
    <row r="7" spans="1:15" s="92" customFormat="1" ht="15" customHeight="1">
      <c r="A7" s="91" t="s">
        <v>324</v>
      </c>
      <c r="B7" s="91" t="s">
        <v>324</v>
      </c>
      <c r="C7" s="91" t="s">
        <v>324</v>
      </c>
      <c r="D7" s="91" t="s">
        <v>325</v>
      </c>
      <c r="E7" s="91" t="s">
        <v>326</v>
      </c>
      <c r="F7" s="91" t="s">
        <v>327</v>
      </c>
      <c r="G7" s="91"/>
      <c r="H7" s="107" t="s">
        <v>328</v>
      </c>
      <c r="I7" s="91" t="s">
        <v>222</v>
      </c>
      <c r="J7" s="165">
        <v>8</v>
      </c>
      <c r="K7" s="165">
        <v>2</v>
      </c>
      <c r="L7" s="165">
        <v>2</v>
      </c>
      <c r="M7" s="165">
        <v>624000</v>
      </c>
      <c r="N7" s="165" t="s">
        <v>329</v>
      </c>
      <c r="O7" s="165" t="s">
        <v>329</v>
      </c>
    </row>
    <row r="8" spans="1:15">
      <c r="A8" s="673" t="s">
        <v>330</v>
      </c>
      <c r="B8" s="674"/>
      <c r="C8" s="674"/>
      <c r="D8" s="674"/>
      <c r="E8" s="674"/>
      <c r="F8" s="674"/>
      <c r="G8" s="674"/>
      <c r="H8" s="674"/>
      <c r="I8" s="674"/>
      <c r="J8" s="674"/>
      <c r="K8" s="674"/>
      <c r="L8" s="674"/>
      <c r="M8" s="674"/>
      <c r="N8" s="674"/>
      <c r="O8" s="675"/>
    </row>
    <row r="9" spans="1:15" s="192" customFormat="1" ht="39" customHeight="1">
      <c r="A9" s="679" t="s">
        <v>448</v>
      </c>
      <c r="B9" s="680"/>
      <c r="C9" s="680"/>
      <c r="D9" s="680"/>
      <c r="E9" s="680"/>
      <c r="F9" s="680"/>
      <c r="G9" s="680"/>
      <c r="H9" s="680"/>
      <c r="I9" s="680"/>
      <c r="J9" s="680"/>
      <c r="K9" s="680"/>
      <c r="L9" s="680"/>
      <c r="M9" s="680"/>
      <c r="N9" s="680"/>
      <c r="O9" s="681"/>
    </row>
    <row r="10" spans="1:15" s="192" customFormat="1">
      <c r="A10" s="499"/>
      <c r="B10" s="500"/>
      <c r="C10" s="500"/>
      <c r="D10" s="500"/>
      <c r="E10" s="500"/>
      <c r="F10" s="500"/>
      <c r="G10" s="500"/>
      <c r="H10" s="500"/>
      <c r="I10" s="500"/>
      <c r="J10" s="500"/>
      <c r="K10" s="500"/>
      <c r="L10" s="500"/>
      <c r="M10" s="500"/>
      <c r="N10" s="500"/>
      <c r="O10" s="501"/>
    </row>
    <row r="11" spans="1:15">
      <c r="A11" s="673" t="s">
        <v>331</v>
      </c>
      <c r="B11" s="674"/>
      <c r="C11" s="674"/>
      <c r="D11" s="674"/>
      <c r="E11" s="674"/>
      <c r="F11" s="674"/>
      <c r="G11" s="674"/>
      <c r="H11" s="674"/>
      <c r="I11" s="674"/>
      <c r="J11" s="674"/>
      <c r="K11" s="674"/>
      <c r="L11" s="674"/>
      <c r="M11" s="674"/>
      <c r="N11" s="674"/>
      <c r="O11" s="675"/>
    </row>
    <row r="12" spans="1:15" ht="42" customHeight="1">
      <c r="A12" s="679" t="s">
        <v>485</v>
      </c>
      <c r="B12" s="680"/>
      <c r="C12" s="680"/>
      <c r="D12" s="680"/>
      <c r="E12" s="680"/>
      <c r="F12" s="680"/>
      <c r="G12" s="680"/>
      <c r="H12" s="680"/>
      <c r="I12" s="680"/>
      <c r="J12" s="680"/>
      <c r="K12" s="680"/>
      <c r="L12" s="680"/>
      <c r="M12" s="680"/>
      <c r="N12" s="680"/>
      <c r="O12" s="681"/>
    </row>
    <row r="13" spans="1:15" ht="29.25" customHeight="1">
      <c r="A13" s="491"/>
      <c r="B13" s="496" t="s">
        <v>486</v>
      </c>
      <c r="C13" s="492"/>
      <c r="D13" s="492"/>
      <c r="E13" s="492"/>
      <c r="F13" s="492"/>
      <c r="G13" s="492"/>
      <c r="H13" s="492"/>
      <c r="I13" s="492"/>
      <c r="J13" s="492"/>
      <c r="K13" s="492"/>
      <c r="L13" s="492"/>
      <c r="M13" s="492"/>
      <c r="N13" s="492"/>
      <c r="O13" s="493"/>
    </row>
    <row r="14" spans="1:15" ht="25.5" customHeight="1">
      <c r="A14" s="491"/>
      <c r="B14" s="680" t="s">
        <v>447</v>
      </c>
      <c r="C14" s="680"/>
      <c r="D14" s="680"/>
      <c r="E14" s="680"/>
      <c r="F14" s="680"/>
      <c r="G14" s="680"/>
      <c r="H14" s="680"/>
      <c r="I14" s="680"/>
      <c r="J14" s="680"/>
      <c r="K14" s="680"/>
      <c r="L14" s="680"/>
      <c r="M14" s="680"/>
      <c r="N14" s="680"/>
      <c r="O14" s="681"/>
    </row>
    <row r="15" spans="1:15">
      <c r="A15" s="491"/>
      <c r="B15" s="496" t="s">
        <v>400</v>
      </c>
      <c r="C15" s="492"/>
      <c r="D15" s="492"/>
      <c r="E15" s="492"/>
      <c r="F15" s="492"/>
      <c r="G15" s="492"/>
      <c r="H15" s="492"/>
      <c r="I15" s="492"/>
      <c r="J15" s="492"/>
      <c r="K15" s="492"/>
      <c r="L15" s="492"/>
      <c r="M15" s="492"/>
      <c r="N15" s="492"/>
      <c r="O15" s="493"/>
    </row>
    <row r="16" spans="1:15">
      <c r="A16" s="495" t="s">
        <v>401</v>
      </c>
      <c r="B16" s="492"/>
      <c r="C16" s="496"/>
      <c r="D16" s="492"/>
      <c r="E16" s="492"/>
      <c r="F16" s="492"/>
      <c r="G16" s="492"/>
      <c r="H16" s="492"/>
      <c r="I16" s="492"/>
      <c r="J16" s="492"/>
      <c r="K16" s="492"/>
      <c r="L16" s="492"/>
      <c r="M16" s="492"/>
      <c r="N16" s="492"/>
      <c r="O16" s="493"/>
    </row>
    <row r="17" spans="1:15">
      <c r="A17" s="491"/>
      <c r="B17" s="496" t="s">
        <v>402</v>
      </c>
      <c r="C17" s="492"/>
      <c r="D17" s="492"/>
      <c r="E17" s="492"/>
      <c r="F17" s="492"/>
      <c r="G17" s="492"/>
      <c r="H17" s="492"/>
      <c r="I17" s="492"/>
      <c r="J17" s="492"/>
      <c r="K17" s="492"/>
      <c r="L17" s="492"/>
      <c r="M17" s="492"/>
      <c r="N17" s="492"/>
      <c r="O17" s="493"/>
    </row>
    <row r="18" spans="1:15">
      <c r="A18" s="491"/>
      <c r="B18" s="496" t="s">
        <v>403</v>
      </c>
      <c r="C18" s="492"/>
      <c r="D18" s="492"/>
      <c r="E18" s="492"/>
      <c r="F18" s="492"/>
      <c r="G18" s="492"/>
      <c r="H18" s="492"/>
      <c r="I18" s="492"/>
      <c r="J18" s="492"/>
      <c r="K18" s="492"/>
      <c r="L18" s="492"/>
      <c r="M18" s="492"/>
      <c r="N18" s="492"/>
      <c r="O18" s="493"/>
    </row>
    <row r="19" spans="1:15">
      <c r="A19" s="491"/>
      <c r="B19" s="492"/>
      <c r="C19" s="492"/>
      <c r="D19" s="492"/>
      <c r="E19" s="492"/>
      <c r="F19" s="492"/>
      <c r="G19" s="492"/>
      <c r="H19" s="492"/>
      <c r="I19" s="492"/>
      <c r="J19" s="492"/>
      <c r="K19" s="492"/>
      <c r="L19" s="492"/>
      <c r="M19" s="492"/>
      <c r="N19" s="492"/>
      <c r="O19" s="493"/>
    </row>
    <row r="20" spans="1:15">
      <c r="A20" s="495" t="s">
        <v>404</v>
      </c>
      <c r="B20" s="492"/>
      <c r="C20" s="492"/>
      <c r="D20" s="492"/>
      <c r="E20" s="492"/>
      <c r="F20" s="492"/>
      <c r="G20" s="492"/>
      <c r="H20" s="492"/>
      <c r="I20" s="492"/>
      <c r="J20" s="492"/>
      <c r="K20" s="492"/>
      <c r="L20" s="492"/>
      <c r="M20" s="492"/>
      <c r="N20" s="492"/>
      <c r="O20" s="493"/>
    </row>
    <row r="21" spans="1:15" ht="19.899999999999999" customHeight="1">
      <c r="A21" s="607" t="s">
        <v>84</v>
      </c>
      <c r="B21" s="607" t="s">
        <v>127</v>
      </c>
      <c r="C21" s="607" t="s">
        <v>44</v>
      </c>
      <c r="D21" s="607" t="s">
        <v>42</v>
      </c>
      <c r="E21" s="607" t="s">
        <v>43</v>
      </c>
      <c r="F21" s="607" t="s">
        <v>12</v>
      </c>
      <c r="G21" s="607" t="s">
        <v>75</v>
      </c>
      <c r="H21" s="682" t="s">
        <v>13</v>
      </c>
      <c r="I21" s="607" t="s">
        <v>128</v>
      </c>
      <c r="J21" s="625" t="s">
        <v>129</v>
      </c>
      <c r="K21" s="626"/>
      <c r="L21" s="672"/>
      <c r="M21" s="625" t="s">
        <v>130</v>
      </c>
      <c r="N21" s="626"/>
      <c r="O21" s="672"/>
    </row>
    <row r="22" spans="1:15" ht="19.899999999999999" customHeight="1">
      <c r="A22" s="608"/>
      <c r="B22" s="608"/>
      <c r="C22" s="608"/>
      <c r="D22" s="608"/>
      <c r="E22" s="608"/>
      <c r="F22" s="608"/>
      <c r="G22" s="608"/>
      <c r="H22" s="683"/>
      <c r="I22" s="608"/>
      <c r="J22" s="494" t="s">
        <v>131</v>
      </c>
      <c r="K22" s="494" t="s">
        <v>188</v>
      </c>
      <c r="L22" s="494" t="s">
        <v>132</v>
      </c>
      <c r="M22" s="494" t="s">
        <v>90</v>
      </c>
      <c r="N22" s="494" t="s">
        <v>189</v>
      </c>
      <c r="O22" s="494" t="s">
        <v>21</v>
      </c>
    </row>
    <row r="23" spans="1:15" s="92" customFormat="1" ht="30" customHeight="1">
      <c r="A23" s="94" t="s">
        <v>324</v>
      </c>
      <c r="B23" s="94" t="s">
        <v>324</v>
      </c>
      <c r="C23" s="94" t="s">
        <v>324</v>
      </c>
      <c r="D23" s="94" t="s">
        <v>325</v>
      </c>
      <c r="E23" s="94" t="s">
        <v>326</v>
      </c>
      <c r="F23" s="94" t="s">
        <v>405</v>
      </c>
      <c r="G23" s="94"/>
      <c r="H23" s="107" t="s">
        <v>406</v>
      </c>
      <c r="I23" s="94" t="s">
        <v>436</v>
      </c>
      <c r="J23" s="166">
        <v>7135</v>
      </c>
      <c r="K23" s="166">
        <v>3000</v>
      </c>
      <c r="L23" s="166">
        <v>4000</v>
      </c>
      <c r="M23" s="166">
        <v>465000</v>
      </c>
      <c r="N23" s="166" t="s">
        <v>329</v>
      </c>
      <c r="O23" s="166" t="s">
        <v>329</v>
      </c>
    </row>
    <row r="24" spans="1:15">
      <c r="A24" s="673" t="s">
        <v>330</v>
      </c>
      <c r="B24" s="674"/>
      <c r="C24" s="674"/>
      <c r="D24" s="674"/>
      <c r="E24" s="674"/>
      <c r="F24" s="674"/>
      <c r="G24" s="674"/>
      <c r="H24" s="674"/>
      <c r="I24" s="674"/>
      <c r="J24" s="674"/>
      <c r="K24" s="674"/>
      <c r="L24" s="674"/>
      <c r="M24" s="674"/>
      <c r="N24" s="674"/>
      <c r="O24" s="675"/>
    </row>
    <row r="25" spans="1:15" s="368" customFormat="1" ht="13.5" customHeight="1">
      <c r="A25" s="431" t="s">
        <v>1040</v>
      </c>
      <c r="B25" s="382"/>
      <c r="C25" s="382"/>
      <c r="D25" s="382"/>
      <c r="E25" s="382"/>
      <c r="F25" s="382"/>
      <c r="G25" s="382"/>
      <c r="H25" s="382"/>
      <c r="I25" s="382"/>
      <c r="J25" s="382"/>
      <c r="K25" s="382"/>
      <c r="L25" s="382"/>
      <c r="M25" s="382"/>
      <c r="N25" s="382"/>
      <c r="O25" s="383"/>
    </row>
    <row r="26" spans="1:15" s="368" customFormat="1" ht="13.5" customHeight="1">
      <c r="A26" s="431" t="s">
        <v>1041</v>
      </c>
      <c r="B26" s="382"/>
      <c r="C26" s="382"/>
      <c r="D26" s="382"/>
      <c r="E26" s="382"/>
      <c r="F26" s="382"/>
      <c r="G26" s="382"/>
      <c r="H26" s="382"/>
      <c r="I26" s="382"/>
      <c r="J26" s="382"/>
      <c r="K26" s="382"/>
      <c r="L26" s="382"/>
      <c r="M26" s="382"/>
      <c r="N26" s="382"/>
      <c r="O26" s="383"/>
    </row>
    <row r="27" spans="1:15" s="368" customFormat="1" ht="39.75" customHeight="1">
      <c r="A27" s="431" t="s">
        <v>1042</v>
      </c>
      <c r="B27" s="382"/>
      <c r="C27" s="382"/>
      <c r="D27" s="382"/>
      <c r="E27" s="382"/>
      <c r="F27" s="382"/>
      <c r="G27" s="382"/>
      <c r="H27" s="382"/>
      <c r="I27" s="382"/>
      <c r="J27" s="382"/>
      <c r="K27" s="382"/>
      <c r="L27" s="382"/>
      <c r="M27" s="382"/>
      <c r="N27" s="382"/>
      <c r="O27" s="383"/>
    </row>
    <row r="28" spans="1:15" ht="13.5" customHeight="1">
      <c r="A28" s="491"/>
      <c r="B28" s="492"/>
      <c r="C28" s="492"/>
      <c r="D28" s="492"/>
      <c r="E28" s="492"/>
      <c r="F28" s="492"/>
      <c r="G28" s="492"/>
      <c r="H28" s="492"/>
      <c r="I28" s="492"/>
      <c r="J28" s="492"/>
      <c r="K28" s="492"/>
      <c r="L28" s="492"/>
      <c r="M28" s="492"/>
      <c r="N28" s="492"/>
      <c r="O28" s="493"/>
    </row>
    <row r="29" spans="1:15">
      <c r="A29" s="673" t="s">
        <v>331</v>
      </c>
      <c r="B29" s="674"/>
      <c r="C29" s="674"/>
      <c r="D29" s="674"/>
      <c r="E29" s="674"/>
      <c r="F29" s="674"/>
      <c r="G29" s="674"/>
      <c r="H29" s="674"/>
      <c r="I29" s="674"/>
      <c r="J29" s="674"/>
      <c r="K29" s="674"/>
      <c r="L29" s="674"/>
      <c r="M29" s="674"/>
      <c r="N29" s="674"/>
      <c r="O29" s="675"/>
    </row>
    <row r="30" spans="1:15">
      <c r="A30" s="495" t="s">
        <v>407</v>
      </c>
      <c r="B30" s="492"/>
      <c r="C30" s="492"/>
      <c r="D30" s="492"/>
      <c r="E30" s="492"/>
      <c r="F30" s="492"/>
      <c r="G30" s="492"/>
      <c r="H30" s="492"/>
      <c r="I30" s="492"/>
      <c r="J30" s="492"/>
      <c r="K30" s="492"/>
      <c r="L30" s="492"/>
      <c r="M30" s="492"/>
      <c r="N30" s="492"/>
      <c r="O30" s="493"/>
    </row>
    <row r="31" spans="1:15">
      <c r="A31" s="495" t="s">
        <v>408</v>
      </c>
      <c r="B31" s="492"/>
      <c r="C31" s="492"/>
      <c r="D31" s="492"/>
      <c r="E31" s="492"/>
      <c r="F31" s="492"/>
      <c r="G31" s="492"/>
      <c r="H31" s="492"/>
      <c r="I31" s="492"/>
      <c r="J31" s="492"/>
      <c r="K31" s="492"/>
      <c r="L31" s="492"/>
      <c r="M31" s="492"/>
      <c r="N31" s="492"/>
      <c r="O31" s="493"/>
    </row>
    <row r="32" spans="1:15">
      <c r="A32" s="495" t="s">
        <v>487</v>
      </c>
      <c r="B32" s="492"/>
      <c r="C32" s="492"/>
      <c r="D32" s="492"/>
      <c r="E32" s="492"/>
      <c r="F32" s="492"/>
      <c r="G32" s="492"/>
      <c r="H32" s="492"/>
      <c r="I32" s="492"/>
      <c r="J32" s="492"/>
      <c r="K32" s="492"/>
      <c r="L32" s="492"/>
      <c r="M32" s="492"/>
      <c r="N32" s="492"/>
      <c r="O32" s="493"/>
    </row>
    <row r="33" spans="1:15" ht="19.899999999999999" customHeight="1">
      <c r="A33" s="607" t="s">
        <v>84</v>
      </c>
      <c r="B33" s="607" t="s">
        <v>127</v>
      </c>
      <c r="C33" s="607" t="s">
        <v>44</v>
      </c>
      <c r="D33" s="607" t="s">
        <v>42</v>
      </c>
      <c r="E33" s="607" t="s">
        <v>43</v>
      </c>
      <c r="F33" s="607" t="s">
        <v>12</v>
      </c>
      <c r="G33" s="607" t="s">
        <v>75</v>
      </c>
      <c r="H33" s="682" t="s">
        <v>13</v>
      </c>
      <c r="I33" s="607" t="s">
        <v>128</v>
      </c>
      <c r="J33" s="625" t="s">
        <v>129</v>
      </c>
      <c r="K33" s="626"/>
      <c r="L33" s="672"/>
      <c r="M33" s="625" t="s">
        <v>130</v>
      </c>
      <c r="N33" s="626"/>
      <c r="O33" s="672"/>
    </row>
    <row r="34" spans="1:15" ht="19.899999999999999" customHeight="1">
      <c r="A34" s="608"/>
      <c r="B34" s="608"/>
      <c r="C34" s="608"/>
      <c r="D34" s="608"/>
      <c r="E34" s="608"/>
      <c r="F34" s="608"/>
      <c r="G34" s="608"/>
      <c r="H34" s="683"/>
      <c r="I34" s="608"/>
      <c r="J34" s="494" t="s">
        <v>131</v>
      </c>
      <c r="K34" s="494" t="s">
        <v>188</v>
      </c>
      <c r="L34" s="494" t="s">
        <v>132</v>
      </c>
      <c r="M34" s="494" t="s">
        <v>90</v>
      </c>
      <c r="N34" s="494" t="s">
        <v>189</v>
      </c>
      <c r="O34" s="494" t="s">
        <v>21</v>
      </c>
    </row>
    <row r="35" spans="1:15" s="92" customFormat="1" ht="30" customHeight="1">
      <c r="A35" s="94" t="s">
        <v>324</v>
      </c>
      <c r="B35" s="94" t="s">
        <v>325</v>
      </c>
      <c r="C35" s="94" t="s">
        <v>325</v>
      </c>
      <c r="D35" s="94" t="s">
        <v>325</v>
      </c>
      <c r="E35" s="94" t="s">
        <v>345</v>
      </c>
      <c r="F35" s="94" t="s">
        <v>449</v>
      </c>
      <c r="G35" s="94"/>
      <c r="H35" s="107" t="s">
        <v>310</v>
      </c>
      <c r="I35" s="94" t="s">
        <v>312</v>
      </c>
      <c r="J35" s="166">
        <v>3500</v>
      </c>
      <c r="K35" s="166">
        <v>1050</v>
      </c>
      <c r="L35" s="166">
        <v>1365</v>
      </c>
      <c r="M35" s="166">
        <v>805000</v>
      </c>
      <c r="N35" s="166">
        <v>26736</v>
      </c>
      <c r="O35" s="166">
        <v>6786</v>
      </c>
    </row>
    <row r="36" spans="1:15">
      <c r="A36" s="673" t="s">
        <v>356</v>
      </c>
      <c r="B36" s="674"/>
      <c r="C36" s="674"/>
      <c r="D36" s="674"/>
      <c r="E36" s="674"/>
      <c r="F36" s="674"/>
      <c r="G36" s="674"/>
      <c r="H36" s="674"/>
      <c r="I36" s="674"/>
      <c r="J36" s="674"/>
      <c r="K36" s="674"/>
      <c r="L36" s="674"/>
      <c r="M36" s="674"/>
      <c r="N36" s="674"/>
      <c r="O36" s="675"/>
    </row>
    <row r="37" spans="1:15">
      <c r="A37" s="495" t="s">
        <v>450</v>
      </c>
      <c r="B37" s="492"/>
      <c r="C37" s="492"/>
      <c r="D37" s="492"/>
      <c r="E37" s="492"/>
      <c r="F37" s="492"/>
      <c r="G37" s="492"/>
      <c r="H37" s="492"/>
      <c r="I37" s="492"/>
      <c r="J37" s="492"/>
      <c r="K37" s="492"/>
      <c r="L37" s="492"/>
      <c r="M37" s="492"/>
      <c r="N37" s="492"/>
      <c r="O37" s="493"/>
    </row>
    <row r="38" spans="1:15" s="368" customFormat="1">
      <c r="A38" s="384"/>
      <c r="B38" s="382"/>
      <c r="C38" s="382"/>
      <c r="D38" s="382"/>
      <c r="E38" s="382"/>
      <c r="F38" s="382"/>
      <c r="G38" s="382"/>
      <c r="H38" s="382"/>
      <c r="I38" s="382"/>
      <c r="J38" s="382"/>
      <c r="K38" s="382"/>
      <c r="L38" s="382"/>
      <c r="M38" s="382"/>
      <c r="N38" s="382"/>
      <c r="O38" s="383"/>
    </row>
    <row r="39" spans="1:15">
      <c r="A39" s="673" t="s">
        <v>336</v>
      </c>
      <c r="B39" s="674"/>
      <c r="C39" s="674"/>
      <c r="D39" s="674"/>
      <c r="E39" s="674"/>
      <c r="F39" s="674"/>
      <c r="G39" s="674"/>
      <c r="H39" s="674"/>
      <c r="I39" s="674"/>
      <c r="J39" s="674"/>
      <c r="K39" s="674"/>
      <c r="L39" s="674"/>
      <c r="M39" s="674"/>
      <c r="N39" s="674"/>
      <c r="O39" s="675"/>
    </row>
    <row r="40" spans="1:15">
      <c r="A40" s="679" t="s">
        <v>488</v>
      </c>
      <c r="B40" s="680"/>
      <c r="C40" s="680"/>
      <c r="D40" s="680"/>
      <c r="E40" s="680"/>
      <c r="F40" s="680"/>
      <c r="G40" s="680"/>
      <c r="H40" s="680"/>
      <c r="I40" s="680"/>
      <c r="J40" s="680"/>
      <c r="K40" s="680"/>
      <c r="L40" s="680"/>
      <c r="M40" s="680"/>
      <c r="N40" s="680"/>
      <c r="O40" s="681"/>
    </row>
    <row r="41" spans="1:15">
      <c r="A41" s="679" t="s">
        <v>489</v>
      </c>
      <c r="B41" s="680"/>
      <c r="C41" s="680"/>
      <c r="D41" s="680"/>
      <c r="E41" s="680"/>
      <c r="F41" s="680"/>
      <c r="G41" s="680"/>
      <c r="H41" s="680"/>
      <c r="I41" s="680"/>
      <c r="J41" s="680"/>
      <c r="K41" s="680"/>
      <c r="L41" s="680"/>
      <c r="M41" s="680"/>
      <c r="N41" s="680"/>
      <c r="O41" s="681"/>
    </row>
    <row r="42" spans="1:15">
      <c r="A42" s="206" t="s">
        <v>490</v>
      </c>
      <c r="B42" s="207"/>
      <c r="C42" s="207"/>
      <c r="D42" s="207"/>
      <c r="E42" s="207"/>
      <c r="F42" s="207"/>
      <c r="G42" s="207"/>
      <c r="H42" s="207"/>
      <c r="I42" s="207"/>
      <c r="J42" s="207"/>
      <c r="K42" s="207"/>
      <c r="L42" s="207"/>
      <c r="M42" s="207"/>
      <c r="N42" s="207"/>
      <c r="O42" s="208"/>
    </row>
    <row r="43" spans="1:15" s="92" customFormat="1" ht="15" customHeight="1">
      <c r="A43" s="94" t="s">
        <v>324</v>
      </c>
      <c r="B43" s="94" t="s">
        <v>325</v>
      </c>
      <c r="C43" s="94" t="s">
        <v>325</v>
      </c>
      <c r="D43" s="94" t="s">
        <v>332</v>
      </c>
      <c r="E43" s="94" t="s">
        <v>324</v>
      </c>
      <c r="F43" s="94" t="s">
        <v>333</v>
      </c>
      <c r="G43" s="94"/>
      <c r="H43" s="107" t="s">
        <v>225</v>
      </c>
      <c r="I43" s="94" t="s">
        <v>239</v>
      </c>
      <c r="J43" s="166">
        <v>6000</v>
      </c>
      <c r="K43" s="166">
        <v>1500</v>
      </c>
      <c r="L43" s="166">
        <v>1500</v>
      </c>
      <c r="M43" s="166">
        <v>465000</v>
      </c>
      <c r="N43" s="166">
        <v>0</v>
      </c>
      <c r="O43" s="166">
        <v>0</v>
      </c>
    </row>
    <row r="44" spans="1:15">
      <c r="A44" s="673" t="s">
        <v>330</v>
      </c>
      <c r="B44" s="674"/>
      <c r="C44" s="674"/>
      <c r="D44" s="674"/>
      <c r="E44" s="674"/>
      <c r="F44" s="674"/>
      <c r="G44" s="674"/>
      <c r="H44" s="674"/>
      <c r="I44" s="674"/>
      <c r="J44" s="674"/>
      <c r="K44" s="674"/>
      <c r="L44" s="674"/>
      <c r="M44" s="674"/>
      <c r="N44" s="674"/>
      <c r="O44" s="675"/>
    </row>
    <row r="45" spans="1:15" s="368" customFormat="1">
      <c r="A45" s="385" t="s">
        <v>1043</v>
      </c>
      <c r="B45" s="382"/>
      <c r="C45" s="382"/>
      <c r="D45" s="382"/>
      <c r="E45" s="382"/>
      <c r="F45" s="382"/>
      <c r="G45" s="382"/>
      <c r="H45" s="382"/>
      <c r="I45" s="382"/>
      <c r="J45" s="382"/>
      <c r="K45" s="382"/>
      <c r="L45" s="382"/>
      <c r="M45" s="382"/>
      <c r="N45" s="382"/>
      <c r="O45" s="383"/>
    </row>
    <row r="46" spans="1:15" s="368" customFormat="1">
      <c r="A46" s="385"/>
      <c r="B46" s="382"/>
      <c r="C46" s="382"/>
      <c r="D46" s="382"/>
      <c r="E46" s="382"/>
      <c r="F46" s="382"/>
      <c r="G46" s="382"/>
      <c r="H46" s="382"/>
      <c r="I46" s="382"/>
      <c r="J46" s="382"/>
      <c r="K46" s="382"/>
      <c r="L46" s="382"/>
      <c r="M46" s="382"/>
      <c r="N46" s="382"/>
      <c r="O46" s="383"/>
    </row>
    <row r="47" spans="1:15">
      <c r="A47" s="673" t="s">
        <v>331</v>
      </c>
      <c r="B47" s="674"/>
      <c r="C47" s="674"/>
      <c r="D47" s="674"/>
      <c r="E47" s="674"/>
      <c r="F47" s="674"/>
      <c r="G47" s="674"/>
      <c r="H47" s="674"/>
      <c r="I47" s="674"/>
      <c r="J47" s="674"/>
      <c r="K47" s="674"/>
      <c r="L47" s="674"/>
      <c r="M47" s="674"/>
      <c r="N47" s="674"/>
      <c r="O47" s="675"/>
    </row>
    <row r="48" spans="1:15" ht="24" customHeight="1">
      <c r="A48" s="679" t="s">
        <v>491</v>
      </c>
      <c r="B48" s="680"/>
      <c r="C48" s="680"/>
      <c r="D48" s="680"/>
      <c r="E48" s="680"/>
      <c r="F48" s="680"/>
      <c r="G48" s="680"/>
      <c r="H48" s="680"/>
      <c r="I48" s="680"/>
      <c r="J48" s="680"/>
      <c r="K48" s="680"/>
      <c r="L48" s="680"/>
      <c r="M48" s="680"/>
      <c r="N48" s="680"/>
      <c r="O48" s="681"/>
    </row>
    <row r="49" spans="1:15">
      <c r="A49" s="495" t="s">
        <v>418</v>
      </c>
      <c r="B49" s="496"/>
      <c r="C49" s="496"/>
      <c r="D49" s="496"/>
      <c r="E49" s="496"/>
      <c r="F49" s="496"/>
      <c r="G49" s="496"/>
      <c r="H49" s="496"/>
      <c r="I49" s="496"/>
      <c r="J49" s="496"/>
      <c r="K49" s="496"/>
      <c r="L49" s="496"/>
      <c r="M49" s="496"/>
      <c r="N49" s="496"/>
      <c r="O49" s="497"/>
    </row>
    <row r="50" spans="1:15">
      <c r="A50" s="495" t="s">
        <v>419</v>
      </c>
      <c r="B50" s="496"/>
      <c r="C50" s="496"/>
      <c r="D50" s="496"/>
      <c r="E50" s="496"/>
      <c r="F50" s="496"/>
      <c r="G50" s="496"/>
      <c r="H50" s="496"/>
      <c r="I50" s="496"/>
      <c r="J50" s="496"/>
      <c r="K50" s="496"/>
      <c r="L50" s="496"/>
      <c r="M50" s="496"/>
      <c r="N50" s="496"/>
      <c r="O50" s="497"/>
    </row>
    <row r="51" spans="1:15" ht="19.899999999999999" customHeight="1">
      <c r="A51" s="607" t="s">
        <v>84</v>
      </c>
      <c r="B51" s="607" t="s">
        <v>127</v>
      </c>
      <c r="C51" s="607" t="s">
        <v>44</v>
      </c>
      <c r="D51" s="607" t="s">
        <v>42</v>
      </c>
      <c r="E51" s="607" t="s">
        <v>43</v>
      </c>
      <c r="F51" s="607" t="s">
        <v>12</v>
      </c>
      <c r="G51" s="607" t="s">
        <v>75</v>
      </c>
      <c r="H51" s="682" t="s">
        <v>13</v>
      </c>
      <c r="I51" s="607" t="s">
        <v>128</v>
      </c>
      <c r="J51" s="625" t="s">
        <v>129</v>
      </c>
      <c r="K51" s="626"/>
      <c r="L51" s="672"/>
      <c r="M51" s="625" t="s">
        <v>130</v>
      </c>
      <c r="N51" s="626"/>
      <c r="O51" s="672"/>
    </row>
    <row r="52" spans="1:15" ht="19.899999999999999" customHeight="1">
      <c r="A52" s="608"/>
      <c r="B52" s="608"/>
      <c r="C52" s="608"/>
      <c r="D52" s="608"/>
      <c r="E52" s="608"/>
      <c r="F52" s="608"/>
      <c r="G52" s="608"/>
      <c r="H52" s="683"/>
      <c r="I52" s="608"/>
      <c r="J52" s="494" t="s">
        <v>131</v>
      </c>
      <c r="K52" s="494" t="s">
        <v>188</v>
      </c>
      <c r="L52" s="494" t="s">
        <v>132</v>
      </c>
      <c r="M52" s="494" t="s">
        <v>90</v>
      </c>
      <c r="N52" s="494" t="s">
        <v>189</v>
      </c>
      <c r="O52" s="494" t="s">
        <v>21</v>
      </c>
    </row>
    <row r="53" spans="1:15" s="92" customFormat="1" ht="15" customHeight="1">
      <c r="A53" s="94" t="s">
        <v>324</v>
      </c>
      <c r="B53" s="94" t="s">
        <v>325</v>
      </c>
      <c r="C53" s="94" t="s">
        <v>325</v>
      </c>
      <c r="D53" s="94" t="s">
        <v>326</v>
      </c>
      <c r="E53" s="94" t="s">
        <v>324</v>
      </c>
      <c r="F53" s="94" t="s">
        <v>334</v>
      </c>
      <c r="G53" s="94"/>
      <c r="H53" s="107" t="s">
        <v>228</v>
      </c>
      <c r="I53" s="167" t="s">
        <v>229</v>
      </c>
      <c r="J53" s="166">
        <v>600</v>
      </c>
      <c r="K53" s="166">
        <v>150</v>
      </c>
      <c r="L53" s="166">
        <v>150</v>
      </c>
      <c r="M53" s="166">
        <v>6513613</v>
      </c>
      <c r="N53" s="166">
        <v>967769.04</v>
      </c>
      <c r="O53" s="166">
        <v>254561.04</v>
      </c>
    </row>
    <row r="54" spans="1:15">
      <c r="A54" s="673" t="s">
        <v>330</v>
      </c>
      <c r="B54" s="674"/>
      <c r="C54" s="674"/>
      <c r="D54" s="674"/>
      <c r="E54" s="674"/>
      <c r="F54" s="674"/>
      <c r="G54" s="674"/>
      <c r="H54" s="674"/>
      <c r="I54" s="674"/>
      <c r="J54" s="674"/>
      <c r="K54" s="674"/>
      <c r="L54" s="674"/>
      <c r="M54" s="674"/>
      <c r="N54" s="674"/>
      <c r="O54" s="675"/>
    </row>
    <row r="55" spans="1:15">
      <c r="A55" s="495" t="s">
        <v>451</v>
      </c>
      <c r="B55" s="492"/>
      <c r="C55" s="492"/>
      <c r="D55" s="492"/>
      <c r="E55" s="492"/>
      <c r="F55" s="492"/>
      <c r="G55" s="492"/>
      <c r="H55" s="492"/>
      <c r="I55" s="492"/>
      <c r="J55" s="492"/>
      <c r="K55" s="492"/>
      <c r="L55" s="492"/>
      <c r="M55" s="492"/>
      <c r="N55" s="492"/>
      <c r="O55" s="493"/>
    </row>
    <row r="56" spans="1:15">
      <c r="A56" s="495"/>
      <c r="B56" s="492"/>
      <c r="C56" s="492"/>
      <c r="D56" s="492"/>
      <c r="E56" s="492"/>
      <c r="F56" s="492"/>
      <c r="G56" s="492"/>
      <c r="H56" s="492"/>
      <c r="I56" s="492"/>
      <c r="J56" s="492"/>
      <c r="K56" s="492"/>
      <c r="L56" s="492"/>
      <c r="M56" s="492"/>
      <c r="N56" s="492"/>
      <c r="O56" s="493"/>
    </row>
    <row r="57" spans="1:15">
      <c r="A57" s="673" t="s">
        <v>331</v>
      </c>
      <c r="B57" s="674"/>
      <c r="C57" s="674"/>
      <c r="D57" s="674"/>
      <c r="E57" s="674"/>
      <c r="F57" s="674"/>
      <c r="G57" s="674"/>
      <c r="H57" s="674"/>
      <c r="I57" s="674"/>
      <c r="J57" s="674"/>
      <c r="K57" s="674"/>
      <c r="L57" s="674"/>
      <c r="M57" s="674"/>
      <c r="N57" s="674"/>
      <c r="O57" s="675"/>
    </row>
    <row r="58" spans="1:15" ht="38.25" customHeight="1">
      <c r="A58" s="679" t="s">
        <v>492</v>
      </c>
      <c r="B58" s="680"/>
      <c r="C58" s="680"/>
      <c r="D58" s="680"/>
      <c r="E58" s="680"/>
      <c r="F58" s="680"/>
      <c r="G58" s="680"/>
      <c r="H58" s="680"/>
      <c r="I58" s="680"/>
      <c r="J58" s="680"/>
      <c r="K58" s="680"/>
      <c r="L58" s="680"/>
      <c r="M58" s="680"/>
      <c r="N58" s="680"/>
      <c r="O58" s="681"/>
    </row>
    <row r="59" spans="1:15" ht="28.5" customHeight="1">
      <c r="A59" s="679" t="s">
        <v>493</v>
      </c>
      <c r="B59" s="680"/>
      <c r="C59" s="680"/>
      <c r="D59" s="680"/>
      <c r="E59" s="680"/>
      <c r="F59" s="680"/>
      <c r="G59" s="680"/>
      <c r="H59" s="680"/>
      <c r="I59" s="680"/>
      <c r="J59" s="680"/>
      <c r="K59" s="680"/>
      <c r="L59" s="680"/>
      <c r="M59" s="680"/>
      <c r="N59" s="680"/>
      <c r="O59" s="681"/>
    </row>
    <row r="60" spans="1:15" ht="39" customHeight="1">
      <c r="A60" s="679" t="s">
        <v>494</v>
      </c>
      <c r="B60" s="680"/>
      <c r="C60" s="680"/>
      <c r="D60" s="680"/>
      <c r="E60" s="680"/>
      <c r="F60" s="680"/>
      <c r="G60" s="680"/>
      <c r="H60" s="680"/>
      <c r="I60" s="680"/>
      <c r="J60" s="680"/>
      <c r="K60" s="680"/>
      <c r="L60" s="680"/>
      <c r="M60" s="680"/>
      <c r="N60" s="680"/>
      <c r="O60" s="681"/>
    </row>
    <row r="61" spans="1:15" ht="57.75" customHeight="1">
      <c r="A61" s="687" t="s">
        <v>495</v>
      </c>
      <c r="B61" s="688"/>
      <c r="C61" s="688"/>
      <c r="D61" s="688"/>
      <c r="E61" s="688"/>
      <c r="F61" s="688"/>
      <c r="G61" s="688"/>
      <c r="H61" s="688"/>
      <c r="I61" s="688"/>
      <c r="J61" s="688"/>
      <c r="K61" s="688"/>
      <c r="L61" s="688"/>
      <c r="M61" s="688"/>
      <c r="N61" s="688"/>
      <c r="O61" s="689"/>
    </row>
    <row r="62" spans="1:15" s="192" customFormat="1" ht="28.5" customHeight="1">
      <c r="A62" s="679" t="s">
        <v>496</v>
      </c>
      <c r="B62" s="680"/>
      <c r="C62" s="680"/>
      <c r="D62" s="680"/>
      <c r="E62" s="680"/>
      <c r="F62" s="680"/>
      <c r="G62" s="680"/>
      <c r="H62" s="680"/>
      <c r="I62" s="680"/>
      <c r="J62" s="680"/>
      <c r="K62" s="680"/>
      <c r="L62" s="680"/>
      <c r="M62" s="680"/>
      <c r="N62" s="680"/>
      <c r="O62" s="681"/>
    </row>
    <row r="63" spans="1:15" s="192" customFormat="1">
      <c r="A63" s="505" t="s">
        <v>497</v>
      </c>
      <c r="B63" s="506"/>
      <c r="C63" s="506"/>
      <c r="D63" s="506"/>
      <c r="E63" s="506"/>
      <c r="F63" s="506"/>
      <c r="G63" s="506"/>
      <c r="H63" s="506"/>
      <c r="I63" s="506"/>
      <c r="J63" s="506"/>
      <c r="K63" s="506"/>
      <c r="L63" s="506"/>
      <c r="M63" s="506"/>
      <c r="N63" s="506"/>
      <c r="O63" s="507"/>
    </row>
    <row r="64" spans="1:15" ht="19.899999999999999" customHeight="1">
      <c r="A64" s="607" t="s">
        <v>84</v>
      </c>
      <c r="B64" s="607" t="s">
        <v>127</v>
      </c>
      <c r="C64" s="607" t="s">
        <v>44</v>
      </c>
      <c r="D64" s="607" t="s">
        <v>42</v>
      </c>
      <c r="E64" s="607" t="s">
        <v>43</v>
      </c>
      <c r="F64" s="607" t="s">
        <v>12</v>
      </c>
      <c r="G64" s="607" t="s">
        <v>75</v>
      </c>
      <c r="H64" s="682" t="s">
        <v>13</v>
      </c>
      <c r="I64" s="607" t="s">
        <v>128</v>
      </c>
      <c r="J64" s="625" t="s">
        <v>129</v>
      </c>
      <c r="K64" s="626"/>
      <c r="L64" s="672"/>
      <c r="M64" s="625" t="s">
        <v>130</v>
      </c>
      <c r="N64" s="626"/>
      <c r="O64" s="672"/>
    </row>
    <row r="65" spans="1:15" ht="19.899999999999999" customHeight="1">
      <c r="A65" s="608"/>
      <c r="B65" s="608"/>
      <c r="C65" s="608"/>
      <c r="D65" s="608"/>
      <c r="E65" s="608"/>
      <c r="F65" s="608"/>
      <c r="G65" s="608"/>
      <c r="H65" s="683"/>
      <c r="I65" s="608"/>
      <c r="J65" s="494" t="s">
        <v>131</v>
      </c>
      <c r="K65" s="494" t="s">
        <v>188</v>
      </c>
      <c r="L65" s="494" t="s">
        <v>132</v>
      </c>
      <c r="M65" s="494" t="s">
        <v>90</v>
      </c>
      <c r="N65" s="494" t="s">
        <v>189</v>
      </c>
      <c r="O65" s="494" t="s">
        <v>21</v>
      </c>
    </row>
    <row r="66" spans="1:15" s="92" customFormat="1" ht="33.75" customHeight="1">
      <c r="A66" s="94" t="s">
        <v>324</v>
      </c>
      <c r="B66" s="94" t="s">
        <v>325</v>
      </c>
      <c r="C66" s="94" t="s">
        <v>325</v>
      </c>
      <c r="D66" s="94" t="s">
        <v>326</v>
      </c>
      <c r="E66" s="94" t="s">
        <v>324</v>
      </c>
      <c r="F66" s="94" t="s">
        <v>335</v>
      </c>
      <c r="G66" s="94"/>
      <c r="H66" s="107" t="s">
        <v>230</v>
      </c>
      <c r="I66" s="94" t="s">
        <v>231</v>
      </c>
      <c r="J66" s="166">
        <v>5</v>
      </c>
      <c r="K66" s="166">
        <v>1</v>
      </c>
      <c r="L66" s="166">
        <v>0</v>
      </c>
      <c r="M66" s="166">
        <v>5285530</v>
      </c>
      <c r="N66" s="166">
        <v>1750351</v>
      </c>
      <c r="O66" s="166">
        <v>0</v>
      </c>
    </row>
    <row r="67" spans="1:15">
      <c r="A67" s="491" t="s">
        <v>330</v>
      </c>
      <c r="B67" s="492"/>
      <c r="C67" s="492"/>
      <c r="D67" s="492"/>
      <c r="E67" s="492"/>
      <c r="F67" s="492"/>
      <c r="G67" s="492"/>
      <c r="H67" s="492"/>
      <c r="I67" s="492"/>
      <c r="J67" s="492"/>
      <c r="K67" s="492"/>
      <c r="L67" s="492"/>
      <c r="M67" s="492"/>
      <c r="N67" s="492"/>
      <c r="O67" s="493"/>
    </row>
    <row r="68" spans="1:15">
      <c r="A68" s="495" t="s">
        <v>451</v>
      </c>
      <c r="B68" s="492"/>
      <c r="C68" s="492"/>
      <c r="D68" s="492"/>
      <c r="E68" s="492"/>
      <c r="F68" s="492"/>
      <c r="G68" s="492"/>
      <c r="H68" s="492"/>
      <c r="I68" s="492"/>
      <c r="J68" s="492"/>
      <c r="K68" s="492"/>
      <c r="L68" s="492"/>
      <c r="M68" s="492"/>
      <c r="N68" s="492"/>
      <c r="O68" s="493"/>
    </row>
    <row r="69" spans="1:15">
      <c r="A69" s="495"/>
      <c r="B69" s="492"/>
      <c r="C69" s="492"/>
      <c r="D69" s="492"/>
      <c r="E69" s="492"/>
      <c r="F69" s="492"/>
      <c r="G69" s="492"/>
      <c r="H69" s="492"/>
      <c r="I69" s="492"/>
      <c r="J69" s="492"/>
      <c r="K69" s="492"/>
      <c r="L69" s="492"/>
      <c r="M69" s="492"/>
      <c r="N69" s="492"/>
      <c r="O69" s="493"/>
    </row>
    <row r="70" spans="1:15">
      <c r="A70" s="491" t="s">
        <v>336</v>
      </c>
      <c r="B70" s="492"/>
      <c r="C70" s="492"/>
      <c r="D70" s="492"/>
      <c r="E70" s="492"/>
      <c r="F70" s="492"/>
      <c r="G70" s="492"/>
      <c r="H70" s="492"/>
      <c r="I70" s="492"/>
      <c r="J70" s="492"/>
      <c r="K70" s="492"/>
      <c r="L70" s="492"/>
      <c r="M70" s="492"/>
      <c r="N70" s="492"/>
      <c r="O70" s="493"/>
    </row>
    <row r="71" spans="1:15">
      <c r="A71" s="495" t="s">
        <v>417</v>
      </c>
      <c r="B71" s="496"/>
      <c r="C71" s="496"/>
      <c r="D71" s="496"/>
      <c r="E71" s="496"/>
      <c r="F71" s="496"/>
      <c r="G71" s="496"/>
      <c r="H71" s="496"/>
      <c r="I71" s="496"/>
      <c r="J71" s="496"/>
      <c r="K71" s="496"/>
      <c r="L71" s="496"/>
      <c r="M71" s="496"/>
      <c r="N71" s="496"/>
      <c r="O71" s="497"/>
    </row>
    <row r="72" spans="1:15">
      <c r="A72" s="495"/>
      <c r="B72" s="496"/>
      <c r="C72" s="496"/>
      <c r="D72" s="496"/>
      <c r="E72" s="496"/>
      <c r="F72" s="496"/>
      <c r="G72" s="496"/>
      <c r="H72" s="496"/>
      <c r="I72" s="496"/>
      <c r="J72" s="496"/>
      <c r="K72" s="496"/>
      <c r="L72" s="496"/>
      <c r="M72" s="496"/>
      <c r="N72" s="496"/>
      <c r="O72" s="497"/>
    </row>
    <row r="73" spans="1:15" ht="26.25" customHeight="1">
      <c r="A73" s="679" t="s">
        <v>430</v>
      </c>
      <c r="B73" s="680"/>
      <c r="C73" s="680"/>
      <c r="D73" s="680"/>
      <c r="E73" s="680"/>
      <c r="F73" s="680"/>
      <c r="G73" s="680"/>
      <c r="H73" s="680"/>
      <c r="I73" s="680"/>
      <c r="J73" s="680"/>
      <c r="K73" s="680"/>
      <c r="L73" s="680"/>
      <c r="M73" s="680"/>
      <c r="N73" s="680"/>
      <c r="O73" s="681"/>
    </row>
    <row r="74" spans="1:15">
      <c r="A74" s="679" t="s">
        <v>431</v>
      </c>
      <c r="B74" s="680"/>
      <c r="C74" s="680"/>
      <c r="D74" s="680"/>
      <c r="E74" s="680"/>
      <c r="F74" s="680"/>
      <c r="G74" s="680"/>
      <c r="H74" s="680"/>
      <c r="I74" s="680"/>
      <c r="J74" s="680"/>
      <c r="K74" s="680"/>
      <c r="L74" s="680"/>
      <c r="M74" s="680"/>
      <c r="N74" s="680"/>
      <c r="O74" s="681"/>
    </row>
    <row r="75" spans="1:15">
      <c r="A75" s="495" t="s">
        <v>498</v>
      </c>
      <c r="B75" s="496"/>
      <c r="C75" s="496"/>
      <c r="D75" s="496"/>
      <c r="E75" s="496"/>
      <c r="F75" s="496"/>
      <c r="G75" s="496"/>
      <c r="H75" s="496"/>
      <c r="I75" s="496"/>
      <c r="J75" s="496"/>
      <c r="K75" s="496"/>
      <c r="L75" s="496"/>
      <c r="M75" s="496"/>
      <c r="N75" s="496"/>
      <c r="O75" s="497"/>
    </row>
    <row r="76" spans="1:15">
      <c r="A76" s="495" t="s">
        <v>500</v>
      </c>
      <c r="B76" s="496"/>
      <c r="C76" s="496"/>
      <c r="D76" s="496"/>
      <c r="E76" s="496"/>
      <c r="F76" s="496"/>
      <c r="G76" s="496"/>
      <c r="H76" s="496"/>
      <c r="I76" s="496"/>
      <c r="J76" s="496"/>
      <c r="K76" s="496"/>
      <c r="L76" s="496"/>
      <c r="M76" s="496"/>
      <c r="N76" s="496"/>
      <c r="O76" s="497"/>
    </row>
    <row r="77" spans="1:15">
      <c r="A77" s="206" t="s">
        <v>499</v>
      </c>
      <c r="B77" s="207"/>
      <c r="C77" s="207"/>
      <c r="D77" s="207"/>
      <c r="E77" s="207"/>
      <c r="F77" s="207"/>
      <c r="G77" s="207"/>
      <c r="H77" s="207"/>
      <c r="I77" s="207"/>
      <c r="J77" s="207"/>
      <c r="K77" s="207"/>
      <c r="L77" s="207"/>
      <c r="M77" s="207"/>
      <c r="N77" s="207"/>
      <c r="O77" s="208"/>
    </row>
    <row r="78" spans="1:15" s="92" customFormat="1" ht="15" customHeight="1">
      <c r="A78" s="94" t="s">
        <v>324</v>
      </c>
      <c r="B78" s="94" t="s">
        <v>326</v>
      </c>
      <c r="C78" s="94" t="s">
        <v>325</v>
      </c>
      <c r="D78" s="94" t="s">
        <v>326</v>
      </c>
      <c r="E78" s="94" t="s">
        <v>325</v>
      </c>
      <c r="F78" s="94" t="s">
        <v>337</v>
      </c>
      <c r="G78" s="94"/>
      <c r="H78" s="107" t="s">
        <v>233</v>
      </c>
      <c r="I78" s="94" t="s">
        <v>231</v>
      </c>
      <c r="J78" s="166">
        <v>1</v>
      </c>
      <c r="K78" s="166">
        <v>1</v>
      </c>
      <c r="L78" s="166">
        <v>0</v>
      </c>
      <c r="M78" s="166">
        <v>7567926</v>
      </c>
      <c r="N78" s="166">
        <v>2355158</v>
      </c>
      <c r="O78" s="166">
        <v>0</v>
      </c>
    </row>
    <row r="79" spans="1:15">
      <c r="A79" s="673" t="s">
        <v>330</v>
      </c>
      <c r="B79" s="674"/>
      <c r="C79" s="674"/>
      <c r="D79" s="674"/>
      <c r="E79" s="674"/>
      <c r="F79" s="674"/>
      <c r="G79" s="674"/>
      <c r="H79" s="674"/>
      <c r="I79" s="674"/>
      <c r="J79" s="674"/>
      <c r="K79" s="674"/>
      <c r="L79" s="674"/>
      <c r="M79" s="674"/>
      <c r="N79" s="674"/>
      <c r="O79" s="675"/>
    </row>
    <row r="80" spans="1:15">
      <c r="A80" s="495" t="s">
        <v>452</v>
      </c>
      <c r="B80" s="492"/>
      <c r="C80" s="492"/>
      <c r="D80" s="492"/>
      <c r="E80" s="492"/>
      <c r="F80" s="492"/>
      <c r="G80" s="492"/>
      <c r="H80" s="492"/>
      <c r="I80" s="492"/>
      <c r="J80" s="492"/>
      <c r="K80" s="492"/>
      <c r="L80" s="492"/>
      <c r="M80" s="492"/>
      <c r="N80" s="492"/>
      <c r="O80" s="493"/>
    </row>
    <row r="81" spans="1:17">
      <c r="A81" s="495"/>
      <c r="B81" s="492"/>
      <c r="C81" s="492"/>
      <c r="D81" s="492"/>
      <c r="E81" s="492"/>
      <c r="F81" s="492"/>
      <c r="G81" s="492"/>
      <c r="H81" s="492"/>
      <c r="I81" s="492"/>
      <c r="J81" s="492"/>
      <c r="K81" s="492"/>
      <c r="L81" s="492"/>
      <c r="M81" s="492"/>
      <c r="N81" s="492"/>
      <c r="O81" s="493"/>
    </row>
    <row r="82" spans="1:17">
      <c r="A82" s="673" t="s">
        <v>331</v>
      </c>
      <c r="B82" s="674"/>
      <c r="C82" s="674"/>
      <c r="D82" s="674"/>
      <c r="E82" s="674"/>
      <c r="F82" s="674"/>
      <c r="G82" s="674"/>
      <c r="H82" s="674"/>
      <c r="I82" s="674"/>
      <c r="J82" s="674"/>
      <c r="K82" s="674"/>
      <c r="L82" s="674"/>
      <c r="M82" s="674"/>
      <c r="N82" s="674"/>
      <c r="O82" s="675"/>
    </row>
    <row r="83" spans="1:17" ht="13.5" customHeight="1">
      <c r="A83" s="495" t="s">
        <v>501</v>
      </c>
      <c r="B83" s="496"/>
      <c r="C83" s="496"/>
      <c r="D83" s="496"/>
      <c r="E83" s="496"/>
      <c r="F83" s="496"/>
      <c r="G83" s="496"/>
      <c r="H83" s="496"/>
      <c r="I83" s="496"/>
      <c r="J83" s="496"/>
      <c r="K83" s="496"/>
      <c r="L83" s="496"/>
      <c r="M83" s="496"/>
      <c r="N83" s="496"/>
      <c r="O83" s="497"/>
    </row>
    <row r="84" spans="1:17">
      <c r="A84" s="495" t="s">
        <v>502</v>
      </c>
      <c r="B84" s="496"/>
      <c r="C84" s="496"/>
      <c r="D84" s="496"/>
      <c r="E84" s="496"/>
      <c r="F84" s="496"/>
      <c r="G84" s="496"/>
      <c r="H84" s="496"/>
      <c r="I84" s="496"/>
      <c r="J84" s="496"/>
      <c r="K84" s="496"/>
      <c r="L84" s="496"/>
      <c r="M84" s="496"/>
      <c r="N84" s="496"/>
      <c r="O84" s="497"/>
    </row>
    <row r="85" spans="1:17">
      <c r="A85" s="495" t="s">
        <v>498</v>
      </c>
      <c r="B85" s="496"/>
      <c r="C85" s="496"/>
      <c r="D85" s="496"/>
      <c r="E85" s="496"/>
      <c r="F85" s="496"/>
      <c r="G85" s="496"/>
      <c r="H85" s="496"/>
      <c r="I85" s="496"/>
      <c r="J85" s="496"/>
      <c r="K85" s="496"/>
      <c r="L85" s="496"/>
      <c r="M85" s="496"/>
      <c r="N85" s="496"/>
      <c r="O85" s="497"/>
    </row>
    <row r="86" spans="1:17">
      <c r="A86" s="676" t="s">
        <v>503</v>
      </c>
      <c r="B86" s="677"/>
      <c r="C86" s="677"/>
      <c r="D86" s="677"/>
      <c r="E86" s="677"/>
      <c r="F86" s="677"/>
      <c r="G86" s="677"/>
      <c r="H86" s="677"/>
      <c r="I86" s="677"/>
      <c r="J86" s="677"/>
      <c r="K86" s="677"/>
      <c r="L86" s="677"/>
      <c r="M86" s="677"/>
      <c r="N86" s="677"/>
      <c r="O86" s="678"/>
    </row>
    <row r="87" spans="1:17">
      <c r="A87" s="495" t="s">
        <v>504</v>
      </c>
      <c r="B87" s="496"/>
      <c r="C87" s="496"/>
      <c r="D87" s="496"/>
      <c r="E87" s="496"/>
      <c r="F87" s="496"/>
      <c r="G87" s="496"/>
      <c r="H87" s="496"/>
      <c r="I87" s="496"/>
      <c r="J87" s="496"/>
      <c r="K87" s="496"/>
      <c r="L87" s="496"/>
      <c r="M87" s="496"/>
      <c r="N87" s="496"/>
      <c r="O87" s="497"/>
    </row>
    <row r="88" spans="1:17" ht="19.899999999999999" customHeight="1">
      <c r="A88" s="607" t="s">
        <v>84</v>
      </c>
      <c r="B88" s="607" t="s">
        <v>127</v>
      </c>
      <c r="C88" s="607" t="s">
        <v>44</v>
      </c>
      <c r="D88" s="607" t="s">
        <v>42</v>
      </c>
      <c r="E88" s="607" t="s">
        <v>43</v>
      </c>
      <c r="F88" s="607" t="s">
        <v>12</v>
      </c>
      <c r="G88" s="607" t="s">
        <v>75</v>
      </c>
      <c r="H88" s="682" t="s">
        <v>13</v>
      </c>
      <c r="I88" s="607" t="s">
        <v>128</v>
      </c>
      <c r="J88" s="625" t="s">
        <v>129</v>
      </c>
      <c r="K88" s="626"/>
      <c r="L88" s="672"/>
      <c r="M88" s="625" t="s">
        <v>130</v>
      </c>
      <c r="N88" s="626"/>
      <c r="O88" s="672"/>
    </row>
    <row r="89" spans="1:17" ht="19.899999999999999" customHeight="1">
      <c r="A89" s="608"/>
      <c r="B89" s="608"/>
      <c r="C89" s="608"/>
      <c r="D89" s="608"/>
      <c r="E89" s="608"/>
      <c r="F89" s="608"/>
      <c r="G89" s="608"/>
      <c r="H89" s="683"/>
      <c r="I89" s="608"/>
      <c r="J89" s="494" t="s">
        <v>131</v>
      </c>
      <c r="K89" s="494" t="s">
        <v>188</v>
      </c>
      <c r="L89" s="494" t="s">
        <v>132</v>
      </c>
      <c r="M89" s="494" t="s">
        <v>90</v>
      </c>
      <c r="N89" s="494" t="s">
        <v>189</v>
      </c>
      <c r="O89" s="494" t="s">
        <v>21</v>
      </c>
    </row>
    <row r="90" spans="1:17" s="92" customFormat="1" ht="33.75" customHeight="1">
      <c r="A90" s="166" t="s">
        <v>324</v>
      </c>
      <c r="B90" s="166" t="s">
        <v>326</v>
      </c>
      <c r="C90" s="166" t="s">
        <v>325</v>
      </c>
      <c r="D90" s="166" t="s">
        <v>326</v>
      </c>
      <c r="E90" s="166" t="s">
        <v>325</v>
      </c>
      <c r="F90" s="166" t="s">
        <v>338</v>
      </c>
      <c r="G90" s="166"/>
      <c r="H90" s="171" t="s">
        <v>339</v>
      </c>
      <c r="I90" s="166" t="s">
        <v>231</v>
      </c>
      <c r="J90" s="166">
        <v>4</v>
      </c>
      <c r="K90" s="166">
        <v>1</v>
      </c>
      <c r="L90" s="166">
        <v>0</v>
      </c>
      <c r="M90" s="166">
        <v>12301467</v>
      </c>
      <c r="N90" s="166">
        <v>4200000</v>
      </c>
      <c r="O90" s="166">
        <v>0</v>
      </c>
    </row>
    <row r="91" spans="1:17">
      <c r="A91" s="690" t="s">
        <v>330</v>
      </c>
      <c r="B91" s="691"/>
      <c r="C91" s="691"/>
      <c r="D91" s="691"/>
      <c r="E91" s="691"/>
      <c r="F91" s="691"/>
      <c r="G91" s="691"/>
      <c r="H91" s="691"/>
      <c r="I91" s="691"/>
      <c r="J91" s="691"/>
      <c r="K91" s="691"/>
      <c r="L91" s="691"/>
      <c r="M91" s="691"/>
      <c r="N91" s="691"/>
      <c r="O91" s="692"/>
      <c r="P91" s="57"/>
      <c r="Q91" s="57"/>
    </row>
    <row r="92" spans="1:17">
      <c r="A92" s="495" t="s">
        <v>453</v>
      </c>
      <c r="B92" s="492"/>
      <c r="C92" s="492"/>
      <c r="D92" s="492"/>
      <c r="E92" s="492"/>
      <c r="F92" s="492"/>
      <c r="G92" s="492"/>
      <c r="H92" s="492"/>
      <c r="I92" s="492"/>
      <c r="J92" s="492"/>
      <c r="K92" s="492"/>
      <c r="L92" s="492"/>
      <c r="M92" s="492"/>
      <c r="N92" s="492"/>
      <c r="O92" s="493"/>
    </row>
    <row r="93" spans="1:17">
      <c r="A93" s="495"/>
      <c r="B93" s="492"/>
      <c r="C93" s="492"/>
      <c r="D93" s="492"/>
      <c r="E93" s="492"/>
      <c r="F93" s="492"/>
      <c r="G93" s="492"/>
      <c r="H93" s="492"/>
      <c r="I93" s="492"/>
      <c r="J93" s="492"/>
      <c r="K93" s="492"/>
      <c r="L93" s="492"/>
      <c r="M93" s="492"/>
      <c r="N93" s="492"/>
      <c r="O93" s="493"/>
    </row>
    <row r="94" spans="1:17">
      <c r="A94" s="673" t="s">
        <v>336</v>
      </c>
      <c r="B94" s="674"/>
      <c r="C94" s="674"/>
      <c r="D94" s="674"/>
      <c r="E94" s="674"/>
      <c r="F94" s="674"/>
      <c r="G94" s="674"/>
      <c r="H94" s="674"/>
      <c r="I94" s="674"/>
      <c r="J94" s="674"/>
      <c r="K94" s="674"/>
      <c r="L94" s="674"/>
      <c r="M94" s="674"/>
      <c r="N94" s="674"/>
      <c r="O94" s="675"/>
    </row>
    <row r="95" spans="1:17">
      <c r="A95" s="495" t="s">
        <v>505</v>
      </c>
      <c r="B95" s="496"/>
      <c r="C95" s="496"/>
      <c r="D95" s="496"/>
      <c r="E95" s="496"/>
      <c r="F95" s="496"/>
      <c r="G95" s="496"/>
      <c r="H95" s="496"/>
      <c r="I95" s="496"/>
      <c r="J95" s="496"/>
      <c r="K95" s="496"/>
      <c r="L95" s="496"/>
      <c r="M95" s="496"/>
      <c r="N95" s="496"/>
      <c r="O95" s="497"/>
    </row>
    <row r="96" spans="1:17" ht="25.5" customHeight="1">
      <c r="A96" s="679" t="s">
        <v>506</v>
      </c>
      <c r="B96" s="680"/>
      <c r="C96" s="680"/>
      <c r="D96" s="680"/>
      <c r="E96" s="680"/>
      <c r="F96" s="680"/>
      <c r="G96" s="680"/>
      <c r="H96" s="680"/>
      <c r="I96" s="680"/>
      <c r="J96" s="680"/>
      <c r="K96" s="680"/>
      <c r="L96" s="680"/>
      <c r="M96" s="680"/>
      <c r="N96" s="680"/>
      <c r="O96" s="681"/>
    </row>
    <row r="97" spans="1:15">
      <c r="A97" s="495" t="s">
        <v>498</v>
      </c>
      <c r="B97" s="496"/>
      <c r="C97" s="496"/>
      <c r="D97" s="496"/>
      <c r="E97" s="496"/>
      <c r="F97" s="496"/>
      <c r="G97" s="496"/>
      <c r="H97" s="496"/>
      <c r="I97" s="496"/>
      <c r="J97" s="496"/>
      <c r="K97" s="496"/>
      <c r="L97" s="496"/>
      <c r="M97" s="496"/>
      <c r="N97" s="496"/>
      <c r="O97" s="497"/>
    </row>
    <row r="98" spans="1:15">
      <c r="A98" s="676" t="s">
        <v>507</v>
      </c>
      <c r="B98" s="677"/>
      <c r="C98" s="677"/>
      <c r="D98" s="677"/>
      <c r="E98" s="677"/>
      <c r="F98" s="677"/>
      <c r="G98" s="677"/>
      <c r="H98" s="677"/>
      <c r="I98" s="677"/>
      <c r="J98" s="677"/>
      <c r="K98" s="677"/>
      <c r="L98" s="677"/>
      <c r="M98" s="677"/>
      <c r="N98" s="677"/>
      <c r="O98" s="678"/>
    </row>
    <row r="99" spans="1:15">
      <c r="A99" s="495" t="s">
        <v>508</v>
      </c>
      <c r="B99" s="496"/>
      <c r="C99" s="496"/>
      <c r="D99" s="496"/>
      <c r="E99" s="496"/>
      <c r="F99" s="496"/>
      <c r="G99" s="496"/>
      <c r="H99" s="496"/>
      <c r="I99" s="496"/>
      <c r="J99" s="496"/>
      <c r="K99" s="496"/>
      <c r="L99" s="496"/>
      <c r="M99" s="496"/>
      <c r="N99" s="496"/>
      <c r="O99" s="497"/>
    </row>
    <row r="100" spans="1:15" ht="19.5" customHeight="1">
      <c r="A100" s="607" t="s">
        <v>84</v>
      </c>
      <c r="B100" s="607" t="s">
        <v>127</v>
      </c>
      <c r="C100" s="607" t="s">
        <v>44</v>
      </c>
      <c r="D100" s="607" t="s">
        <v>42</v>
      </c>
      <c r="E100" s="607" t="s">
        <v>43</v>
      </c>
      <c r="F100" s="607" t="s">
        <v>12</v>
      </c>
      <c r="G100" s="607" t="s">
        <v>75</v>
      </c>
      <c r="H100" s="682" t="s">
        <v>13</v>
      </c>
      <c r="I100" s="607" t="s">
        <v>128</v>
      </c>
      <c r="J100" s="625" t="s">
        <v>129</v>
      </c>
      <c r="K100" s="626"/>
      <c r="L100" s="672"/>
      <c r="M100" s="625" t="s">
        <v>130</v>
      </c>
      <c r="N100" s="626"/>
      <c r="O100" s="672"/>
    </row>
    <row r="101" spans="1:15" ht="19.899999999999999" customHeight="1">
      <c r="A101" s="608"/>
      <c r="B101" s="608"/>
      <c r="C101" s="608"/>
      <c r="D101" s="608"/>
      <c r="E101" s="608"/>
      <c r="F101" s="608"/>
      <c r="G101" s="608"/>
      <c r="H101" s="683"/>
      <c r="I101" s="608"/>
      <c r="J101" s="494" t="s">
        <v>131</v>
      </c>
      <c r="K101" s="494" t="s">
        <v>188</v>
      </c>
      <c r="L101" s="494" t="s">
        <v>132</v>
      </c>
      <c r="M101" s="494" t="s">
        <v>90</v>
      </c>
      <c r="N101" s="494" t="s">
        <v>189</v>
      </c>
      <c r="O101" s="494" t="s">
        <v>21</v>
      </c>
    </row>
    <row r="102" spans="1:15" s="92" customFormat="1" ht="15" customHeight="1">
      <c r="A102" s="94" t="s">
        <v>324</v>
      </c>
      <c r="B102" s="94" t="s">
        <v>326</v>
      </c>
      <c r="C102" s="94" t="s">
        <v>325</v>
      </c>
      <c r="D102" s="94" t="s">
        <v>326</v>
      </c>
      <c r="E102" s="94" t="s">
        <v>325</v>
      </c>
      <c r="F102" s="94" t="s">
        <v>340</v>
      </c>
      <c r="G102" s="94"/>
      <c r="H102" s="107" t="s">
        <v>235</v>
      </c>
      <c r="I102" s="94" t="s">
        <v>229</v>
      </c>
      <c r="J102" s="166">
        <v>1500</v>
      </c>
      <c r="K102" s="166">
        <v>375</v>
      </c>
      <c r="L102" s="166">
        <v>375</v>
      </c>
      <c r="M102" s="166">
        <v>32275247</v>
      </c>
      <c r="N102" s="166">
        <v>7248782.9300000006</v>
      </c>
      <c r="O102" s="166">
        <v>4134829.76</v>
      </c>
    </row>
    <row r="103" spans="1:15">
      <c r="A103" s="491" t="s">
        <v>330</v>
      </c>
      <c r="B103" s="492"/>
      <c r="C103" s="492"/>
      <c r="D103" s="492"/>
      <c r="E103" s="492"/>
      <c r="F103" s="492"/>
      <c r="G103" s="492"/>
      <c r="H103" s="492"/>
      <c r="I103" s="492"/>
      <c r="J103" s="492"/>
      <c r="K103" s="492"/>
      <c r="L103" s="492"/>
      <c r="M103" s="492"/>
      <c r="N103" s="492"/>
      <c r="O103" s="493"/>
    </row>
    <row r="104" spans="1:15" ht="13.5" customHeight="1">
      <c r="A104" s="684" t="s">
        <v>454</v>
      </c>
      <c r="B104" s="685"/>
      <c r="C104" s="685"/>
      <c r="D104" s="685"/>
      <c r="E104" s="685"/>
      <c r="F104" s="685"/>
      <c r="G104" s="685"/>
      <c r="H104" s="685"/>
      <c r="I104" s="685"/>
      <c r="J104" s="685"/>
      <c r="K104" s="685"/>
      <c r="L104" s="685"/>
      <c r="M104" s="685"/>
      <c r="N104" s="685"/>
      <c r="O104" s="686"/>
    </row>
    <row r="105" spans="1:15" ht="13.5" customHeight="1">
      <c r="A105" s="502"/>
      <c r="B105" s="503"/>
      <c r="C105" s="503"/>
      <c r="D105" s="503"/>
      <c r="E105" s="503"/>
      <c r="F105" s="503"/>
      <c r="G105" s="503"/>
      <c r="H105" s="503"/>
      <c r="I105" s="503"/>
      <c r="J105" s="503"/>
      <c r="K105" s="503"/>
      <c r="L105" s="503"/>
      <c r="M105" s="503"/>
      <c r="N105" s="503"/>
      <c r="O105" s="504"/>
    </row>
    <row r="106" spans="1:15" ht="13.5" customHeight="1">
      <c r="A106" s="491" t="s">
        <v>336</v>
      </c>
      <c r="B106" s="492"/>
      <c r="C106" s="492"/>
      <c r="D106" s="492"/>
      <c r="E106" s="492"/>
      <c r="F106" s="492"/>
      <c r="G106" s="492"/>
      <c r="H106" s="492"/>
      <c r="I106" s="492"/>
      <c r="J106" s="492"/>
      <c r="K106" s="492"/>
      <c r="L106" s="492"/>
      <c r="M106" s="492"/>
      <c r="N106" s="492"/>
      <c r="O106" s="493"/>
    </row>
    <row r="107" spans="1:15">
      <c r="A107" s="495" t="s">
        <v>390</v>
      </c>
      <c r="B107" s="496"/>
      <c r="C107" s="496"/>
      <c r="D107" s="496"/>
      <c r="E107" s="496"/>
      <c r="F107" s="496"/>
      <c r="G107" s="496"/>
      <c r="H107" s="496"/>
      <c r="I107" s="496"/>
      <c r="J107" s="496"/>
      <c r="K107" s="496"/>
      <c r="L107" s="496"/>
      <c r="M107" s="496"/>
      <c r="N107" s="496"/>
      <c r="O107" s="497"/>
    </row>
    <row r="108" spans="1:15" ht="27.75" customHeight="1">
      <c r="A108" s="679" t="s">
        <v>509</v>
      </c>
      <c r="B108" s="680"/>
      <c r="C108" s="680"/>
      <c r="D108" s="680"/>
      <c r="E108" s="680"/>
      <c r="F108" s="680"/>
      <c r="G108" s="680"/>
      <c r="H108" s="680"/>
      <c r="I108" s="680"/>
      <c r="J108" s="680"/>
      <c r="K108" s="680"/>
      <c r="L108" s="680"/>
      <c r="M108" s="680"/>
      <c r="N108" s="680"/>
      <c r="O108" s="681"/>
    </row>
    <row r="109" spans="1:15">
      <c r="A109" s="495" t="s">
        <v>391</v>
      </c>
      <c r="B109" s="496"/>
      <c r="C109" s="496"/>
      <c r="D109" s="496"/>
      <c r="E109" s="496"/>
      <c r="F109" s="496"/>
      <c r="G109" s="496"/>
      <c r="H109" s="496"/>
      <c r="I109" s="496"/>
      <c r="J109" s="496"/>
      <c r="K109" s="496"/>
      <c r="L109" s="496"/>
      <c r="M109" s="496"/>
      <c r="N109" s="496"/>
      <c r="O109" s="497"/>
    </row>
    <row r="110" spans="1:15">
      <c r="A110" s="495" t="s">
        <v>510</v>
      </c>
      <c r="B110" s="496"/>
      <c r="C110" s="496"/>
      <c r="D110" s="496"/>
      <c r="E110" s="496"/>
      <c r="F110" s="496"/>
      <c r="G110" s="496"/>
      <c r="H110" s="496"/>
      <c r="I110" s="496"/>
      <c r="J110" s="496"/>
      <c r="K110" s="496"/>
      <c r="L110" s="496"/>
      <c r="M110" s="496"/>
      <c r="N110" s="496"/>
      <c r="O110" s="497"/>
    </row>
    <row r="111" spans="1:15">
      <c r="A111" s="495" t="s">
        <v>511</v>
      </c>
      <c r="B111" s="496"/>
      <c r="C111" s="496"/>
      <c r="D111" s="496"/>
      <c r="E111" s="496"/>
      <c r="F111" s="496"/>
      <c r="G111" s="496"/>
      <c r="H111" s="496"/>
      <c r="I111" s="496"/>
      <c r="J111" s="496"/>
      <c r="K111" s="496"/>
      <c r="L111" s="496"/>
      <c r="M111" s="496"/>
      <c r="N111" s="496"/>
      <c r="O111" s="497"/>
    </row>
    <row r="112" spans="1:15">
      <c r="A112" s="495"/>
      <c r="B112" s="496"/>
      <c r="C112" s="496"/>
      <c r="D112" s="496"/>
      <c r="E112" s="496"/>
      <c r="F112" s="496"/>
      <c r="G112" s="496"/>
      <c r="H112" s="496"/>
      <c r="I112" s="496"/>
      <c r="J112" s="496"/>
      <c r="K112" s="496"/>
      <c r="L112" s="496"/>
      <c r="M112" s="496"/>
      <c r="N112" s="496"/>
      <c r="O112" s="497"/>
    </row>
    <row r="113" spans="1:15">
      <c r="A113" s="495" t="s">
        <v>392</v>
      </c>
      <c r="B113" s="496"/>
      <c r="C113" s="496"/>
      <c r="D113" s="496"/>
      <c r="E113" s="496"/>
      <c r="F113" s="496"/>
      <c r="G113" s="496"/>
      <c r="H113" s="496"/>
      <c r="I113" s="496"/>
      <c r="J113" s="496"/>
      <c r="K113" s="496"/>
      <c r="L113" s="496"/>
      <c r="M113" s="496"/>
      <c r="N113" s="496"/>
      <c r="O113" s="497"/>
    </row>
    <row r="114" spans="1:15">
      <c r="A114" s="495" t="s">
        <v>393</v>
      </c>
      <c r="B114" s="496"/>
      <c r="C114" s="496"/>
      <c r="D114" s="496"/>
      <c r="E114" s="496"/>
      <c r="F114" s="496"/>
      <c r="G114" s="496"/>
      <c r="H114" s="496"/>
      <c r="I114" s="496"/>
      <c r="J114" s="496"/>
      <c r="K114" s="496"/>
      <c r="L114" s="496"/>
      <c r="M114" s="496"/>
      <c r="N114" s="496"/>
      <c r="O114" s="497"/>
    </row>
    <row r="115" spans="1:15">
      <c r="A115" s="495" t="s">
        <v>512</v>
      </c>
      <c r="B115" s="496"/>
      <c r="C115" s="496"/>
      <c r="D115" s="496"/>
      <c r="E115" s="496"/>
      <c r="F115" s="496"/>
      <c r="G115" s="496"/>
      <c r="H115" s="496"/>
      <c r="I115" s="496"/>
      <c r="J115" s="496"/>
      <c r="K115" s="496"/>
      <c r="L115" s="496"/>
      <c r="M115" s="496"/>
      <c r="N115" s="496"/>
      <c r="O115" s="497"/>
    </row>
    <row r="116" spans="1:15">
      <c r="A116" s="495" t="s">
        <v>511</v>
      </c>
      <c r="B116" s="496"/>
      <c r="C116" s="496"/>
      <c r="D116" s="496"/>
      <c r="E116" s="496"/>
      <c r="F116" s="496"/>
      <c r="G116" s="496"/>
      <c r="H116" s="496"/>
      <c r="I116" s="496"/>
      <c r="J116" s="496"/>
      <c r="K116" s="496"/>
      <c r="L116" s="496"/>
      <c r="M116" s="496"/>
      <c r="N116" s="496"/>
      <c r="O116" s="497"/>
    </row>
    <row r="117" spans="1:15">
      <c r="A117" s="495"/>
      <c r="B117" s="496"/>
      <c r="C117" s="496"/>
      <c r="D117" s="496"/>
      <c r="E117" s="496"/>
      <c r="F117" s="496"/>
      <c r="G117" s="496"/>
      <c r="H117" s="496"/>
      <c r="I117" s="496"/>
      <c r="J117" s="496"/>
      <c r="K117" s="496"/>
      <c r="L117" s="496"/>
      <c r="M117" s="496"/>
      <c r="N117" s="496"/>
      <c r="O117" s="497"/>
    </row>
    <row r="118" spans="1:15">
      <c r="A118" s="495" t="s">
        <v>513</v>
      </c>
      <c r="B118" s="496"/>
      <c r="C118" s="496"/>
      <c r="D118" s="496"/>
      <c r="E118" s="496"/>
      <c r="F118" s="496"/>
      <c r="G118" s="496"/>
      <c r="H118" s="496"/>
      <c r="I118" s="496"/>
      <c r="J118" s="496"/>
      <c r="K118" s="496"/>
      <c r="L118" s="496"/>
      <c r="M118" s="496"/>
      <c r="N118" s="496"/>
      <c r="O118" s="497"/>
    </row>
    <row r="119" spans="1:15">
      <c r="A119" s="495" t="s">
        <v>514</v>
      </c>
      <c r="B119" s="496"/>
      <c r="C119" s="496"/>
      <c r="D119" s="496"/>
      <c r="E119" s="496"/>
      <c r="F119" s="496"/>
      <c r="G119" s="496"/>
      <c r="H119" s="496"/>
      <c r="I119" s="496"/>
      <c r="J119" s="496"/>
      <c r="K119" s="496"/>
      <c r="L119" s="496"/>
      <c r="M119" s="496"/>
      <c r="N119" s="496"/>
      <c r="O119" s="497"/>
    </row>
    <row r="120" spans="1:15">
      <c r="A120" s="495" t="s">
        <v>394</v>
      </c>
      <c r="B120" s="496"/>
      <c r="C120" s="496"/>
      <c r="D120" s="496"/>
      <c r="E120" s="496"/>
      <c r="F120" s="496"/>
      <c r="G120" s="496"/>
      <c r="H120" s="496"/>
      <c r="I120" s="496"/>
      <c r="J120" s="496"/>
      <c r="K120" s="496"/>
      <c r="L120" s="496"/>
      <c r="M120" s="496"/>
      <c r="N120" s="496"/>
      <c r="O120" s="497"/>
    </row>
    <row r="121" spans="1:15">
      <c r="A121" s="495" t="s">
        <v>395</v>
      </c>
      <c r="B121" s="496"/>
      <c r="C121" s="496"/>
      <c r="D121" s="496"/>
      <c r="E121" s="496"/>
      <c r="F121" s="496"/>
      <c r="G121" s="496"/>
      <c r="H121" s="496"/>
      <c r="I121" s="496"/>
      <c r="J121" s="496"/>
      <c r="K121" s="496"/>
      <c r="L121" s="496"/>
      <c r="M121" s="496"/>
      <c r="N121" s="496"/>
      <c r="O121" s="497"/>
    </row>
    <row r="122" spans="1:15">
      <c r="A122" s="495" t="s">
        <v>396</v>
      </c>
      <c r="B122" s="496"/>
      <c r="C122" s="496"/>
      <c r="D122" s="496"/>
      <c r="E122" s="496"/>
      <c r="F122" s="496"/>
      <c r="G122" s="496"/>
      <c r="H122" s="496"/>
      <c r="I122" s="496"/>
      <c r="J122" s="496"/>
      <c r="K122" s="496"/>
      <c r="L122" s="496"/>
      <c r="M122" s="496"/>
      <c r="N122" s="496"/>
      <c r="O122" s="497"/>
    </row>
    <row r="123" spans="1:15">
      <c r="A123" s="495"/>
      <c r="B123" s="496"/>
      <c r="C123" s="496"/>
      <c r="D123" s="496"/>
      <c r="E123" s="496"/>
      <c r="F123" s="496"/>
      <c r="G123" s="496"/>
      <c r="H123" s="496"/>
      <c r="I123" s="496"/>
      <c r="J123" s="496"/>
      <c r="K123" s="496"/>
      <c r="L123" s="496"/>
      <c r="M123" s="496"/>
      <c r="N123" s="496"/>
      <c r="O123" s="497"/>
    </row>
    <row r="124" spans="1:15">
      <c r="A124" s="495" t="s">
        <v>397</v>
      </c>
      <c r="B124" s="496"/>
      <c r="C124" s="496"/>
      <c r="D124" s="496"/>
      <c r="E124" s="496"/>
      <c r="F124" s="496"/>
      <c r="G124" s="496"/>
      <c r="H124" s="496"/>
      <c r="I124" s="496"/>
      <c r="J124" s="496"/>
      <c r="K124" s="496"/>
      <c r="L124" s="496"/>
      <c r="M124" s="496"/>
      <c r="N124" s="496"/>
      <c r="O124" s="497"/>
    </row>
    <row r="125" spans="1:15">
      <c r="A125" s="495" t="s">
        <v>515</v>
      </c>
      <c r="B125" s="496"/>
      <c r="C125" s="496"/>
      <c r="D125" s="496"/>
      <c r="E125" s="496"/>
      <c r="F125" s="496"/>
      <c r="G125" s="496"/>
      <c r="H125" s="496"/>
      <c r="I125" s="496"/>
      <c r="J125" s="496"/>
      <c r="K125" s="496"/>
      <c r="L125" s="496"/>
      <c r="M125" s="496"/>
      <c r="N125" s="496"/>
      <c r="O125" s="497"/>
    </row>
    <row r="126" spans="1:15">
      <c r="A126" s="495" t="s">
        <v>516</v>
      </c>
      <c r="B126" s="496"/>
      <c r="C126" s="496"/>
      <c r="D126" s="496"/>
      <c r="E126" s="496"/>
      <c r="F126" s="496"/>
      <c r="G126" s="496"/>
      <c r="H126" s="496"/>
      <c r="I126" s="496"/>
      <c r="J126" s="496"/>
      <c r="K126" s="496"/>
      <c r="L126" s="496"/>
      <c r="M126" s="496"/>
      <c r="N126" s="496"/>
      <c r="O126" s="497"/>
    </row>
    <row r="127" spans="1:15">
      <c r="A127" s="495" t="s">
        <v>517</v>
      </c>
      <c r="B127" s="496"/>
      <c r="C127" s="496"/>
      <c r="D127" s="496"/>
      <c r="E127" s="496"/>
      <c r="F127" s="496"/>
      <c r="G127" s="496"/>
      <c r="H127" s="496"/>
      <c r="I127" s="496"/>
      <c r="J127" s="496"/>
      <c r="K127" s="496"/>
      <c r="L127" s="496"/>
      <c r="M127" s="496"/>
      <c r="N127" s="496"/>
      <c r="O127" s="497"/>
    </row>
    <row r="128" spans="1:15">
      <c r="A128" s="206" t="s">
        <v>398</v>
      </c>
      <c r="B128" s="207"/>
      <c r="C128" s="207"/>
      <c r="D128" s="207"/>
      <c r="E128" s="207"/>
      <c r="F128" s="207"/>
      <c r="G128" s="207"/>
      <c r="H128" s="207"/>
      <c r="I128" s="207"/>
      <c r="J128" s="207"/>
      <c r="K128" s="207"/>
      <c r="L128" s="207"/>
      <c r="M128" s="207"/>
      <c r="N128" s="207"/>
      <c r="O128" s="208"/>
    </row>
    <row r="129" spans="1:15">
      <c r="A129" s="94" t="s">
        <v>324</v>
      </c>
      <c r="B129" s="94" t="s">
        <v>332</v>
      </c>
      <c r="C129" s="94" t="s">
        <v>325</v>
      </c>
      <c r="D129" s="94" t="s">
        <v>341</v>
      </c>
      <c r="E129" s="94" t="s">
        <v>324</v>
      </c>
      <c r="F129" s="94" t="s">
        <v>342</v>
      </c>
      <c r="G129" s="94"/>
      <c r="H129" s="107" t="s">
        <v>343</v>
      </c>
      <c r="I129" s="94" t="s">
        <v>239</v>
      </c>
      <c r="J129" s="166">
        <v>1300</v>
      </c>
      <c r="K129" s="166">
        <v>325</v>
      </c>
      <c r="L129" s="166">
        <v>0</v>
      </c>
      <c r="M129" s="166">
        <v>330000</v>
      </c>
      <c r="N129" s="166">
        <v>0</v>
      </c>
      <c r="O129" s="166">
        <v>0</v>
      </c>
    </row>
    <row r="130" spans="1:15">
      <c r="A130" s="673" t="s">
        <v>330</v>
      </c>
      <c r="B130" s="674"/>
      <c r="C130" s="674"/>
      <c r="D130" s="674"/>
      <c r="E130" s="674"/>
      <c r="F130" s="674"/>
      <c r="G130" s="674"/>
      <c r="H130" s="674"/>
      <c r="I130" s="674"/>
      <c r="J130" s="674"/>
      <c r="K130" s="674"/>
      <c r="L130" s="674"/>
      <c r="M130" s="674"/>
      <c r="N130" s="674"/>
      <c r="O130" s="675"/>
    </row>
    <row r="131" spans="1:15">
      <c r="A131" s="495" t="s">
        <v>455</v>
      </c>
      <c r="B131" s="496"/>
      <c r="C131" s="496"/>
      <c r="D131" s="496"/>
      <c r="E131" s="496"/>
      <c r="F131" s="496"/>
      <c r="G131" s="496"/>
      <c r="H131" s="496"/>
      <c r="I131" s="496"/>
      <c r="J131" s="496"/>
      <c r="K131" s="496"/>
      <c r="L131" s="496"/>
      <c r="M131" s="496"/>
      <c r="N131" s="496"/>
      <c r="O131" s="497"/>
    </row>
    <row r="132" spans="1:15">
      <c r="A132" s="495"/>
      <c r="B132" s="496"/>
      <c r="C132" s="496"/>
      <c r="D132" s="496"/>
      <c r="E132" s="496"/>
      <c r="F132" s="496"/>
      <c r="G132" s="496"/>
      <c r="H132" s="496"/>
      <c r="I132" s="496"/>
      <c r="J132" s="496"/>
      <c r="K132" s="496"/>
      <c r="L132" s="496"/>
      <c r="M132" s="496"/>
      <c r="N132" s="496"/>
      <c r="O132" s="497"/>
    </row>
    <row r="133" spans="1:15">
      <c r="A133" s="673" t="s">
        <v>336</v>
      </c>
      <c r="B133" s="674"/>
      <c r="C133" s="674"/>
      <c r="D133" s="674"/>
      <c r="E133" s="674"/>
      <c r="F133" s="674"/>
      <c r="G133" s="674"/>
      <c r="H133" s="674"/>
      <c r="I133" s="674"/>
      <c r="J133" s="674"/>
      <c r="K133" s="674"/>
      <c r="L133" s="674"/>
      <c r="M133" s="674"/>
      <c r="N133" s="674"/>
      <c r="O133" s="675"/>
    </row>
    <row r="134" spans="1:15" ht="37.5" customHeight="1">
      <c r="A134" s="687" t="s">
        <v>518</v>
      </c>
      <c r="B134" s="688"/>
      <c r="C134" s="688"/>
      <c r="D134" s="688"/>
      <c r="E134" s="688"/>
      <c r="F134" s="688"/>
      <c r="G134" s="688"/>
      <c r="H134" s="688"/>
      <c r="I134" s="688"/>
      <c r="J134" s="688"/>
      <c r="K134" s="688"/>
      <c r="L134" s="688"/>
      <c r="M134" s="688"/>
      <c r="N134" s="688"/>
      <c r="O134" s="689"/>
    </row>
    <row r="135" spans="1:15" ht="24.75" customHeight="1">
      <c r="A135" s="687" t="s">
        <v>388</v>
      </c>
      <c r="B135" s="688"/>
      <c r="C135" s="688"/>
      <c r="D135" s="688"/>
      <c r="E135" s="688"/>
      <c r="F135" s="688"/>
      <c r="G135" s="688"/>
      <c r="H135" s="688"/>
      <c r="I135" s="688"/>
      <c r="J135" s="688"/>
      <c r="K135" s="688"/>
      <c r="L135" s="688"/>
      <c r="M135" s="688"/>
      <c r="N135" s="688"/>
      <c r="O135" s="689"/>
    </row>
    <row r="136" spans="1:15" ht="14.25" customHeight="1">
      <c r="A136" s="495" t="s">
        <v>519</v>
      </c>
      <c r="B136" s="496"/>
      <c r="C136" s="496"/>
      <c r="D136" s="496"/>
      <c r="E136" s="496"/>
      <c r="F136" s="496"/>
      <c r="G136" s="496"/>
      <c r="H136" s="496"/>
      <c r="I136" s="496"/>
      <c r="J136" s="496"/>
      <c r="K136" s="496"/>
      <c r="L136" s="496"/>
      <c r="M136" s="496"/>
      <c r="N136" s="496"/>
      <c r="O136" s="497"/>
    </row>
    <row r="137" spans="1:15" ht="26.25" customHeight="1">
      <c r="A137" s="687" t="s">
        <v>520</v>
      </c>
      <c r="B137" s="688"/>
      <c r="C137" s="688"/>
      <c r="D137" s="688"/>
      <c r="E137" s="688"/>
      <c r="F137" s="688"/>
      <c r="G137" s="688"/>
      <c r="H137" s="688"/>
      <c r="I137" s="688"/>
      <c r="J137" s="688"/>
      <c r="K137" s="688"/>
      <c r="L137" s="688"/>
      <c r="M137" s="688"/>
      <c r="N137" s="688"/>
      <c r="O137" s="689"/>
    </row>
    <row r="138" spans="1:15" ht="27" customHeight="1">
      <c r="A138" s="687" t="s">
        <v>389</v>
      </c>
      <c r="B138" s="688"/>
      <c r="C138" s="688"/>
      <c r="D138" s="688"/>
      <c r="E138" s="688"/>
      <c r="F138" s="688"/>
      <c r="G138" s="688"/>
      <c r="H138" s="688"/>
      <c r="I138" s="688"/>
      <c r="J138" s="688"/>
      <c r="K138" s="688"/>
      <c r="L138" s="688"/>
      <c r="M138" s="688"/>
      <c r="N138" s="688"/>
      <c r="O138" s="689"/>
    </row>
    <row r="139" spans="1:15" ht="19.5" customHeight="1">
      <c r="A139" s="607" t="s">
        <v>84</v>
      </c>
      <c r="B139" s="607" t="s">
        <v>127</v>
      </c>
      <c r="C139" s="607" t="s">
        <v>44</v>
      </c>
      <c r="D139" s="607" t="s">
        <v>42</v>
      </c>
      <c r="E139" s="607" t="s">
        <v>43</v>
      </c>
      <c r="F139" s="607" t="s">
        <v>12</v>
      </c>
      <c r="G139" s="607" t="s">
        <v>75</v>
      </c>
      <c r="H139" s="682" t="s">
        <v>13</v>
      </c>
      <c r="I139" s="607" t="s">
        <v>128</v>
      </c>
      <c r="J139" s="625" t="s">
        <v>129</v>
      </c>
      <c r="K139" s="626"/>
      <c r="L139" s="672"/>
      <c r="M139" s="625" t="s">
        <v>130</v>
      </c>
      <c r="N139" s="626"/>
      <c r="O139" s="672"/>
    </row>
    <row r="140" spans="1:15" ht="19.899999999999999" customHeight="1">
      <c r="A140" s="608"/>
      <c r="B140" s="608"/>
      <c r="C140" s="608"/>
      <c r="D140" s="608"/>
      <c r="E140" s="608"/>
      <c r="F140" s="608"/>
      <c r="G140" s="608"/>
      <c r="H140" s="683"/>
      <c r="I140" s="608"/>
      <c r="J140" s="494" t="s">
        <v>131</v>
      </c>
      <c r="K140" s="494" t="s">
        <v>188</v>
      </c>
      <c r="L140" s="494" t="s">
        <v>132</v>
      </c>
      <c r="M140" s="494" t="s">
        <v>90</v>
      </c>
      <c r="N140" s="494" t="s">
        <v>189</v>
      </c>
      <c r="O140" s="494" t="s">
        <v>21</v>
      </c>
    </row>
    <row r="141" spans="1:15" ht="25.5">
      <c r="A141" s="94" t="s">
        <v>324</v>
      </c>
      <c r="B141" s="94" t="s">
        <v>332</v>
      </c>
      <c r="C141" s="94" t="s">
        <v>325</v>
      </c>
      <c r="D141" s="94" t="s">
        <v>341</v>
      </c>
      <c r="E141" s="94" t="s">
        <v>324</v>
      </c>
      <c r="F141" s="94" t="s">
        <v>344</v>
      </c>
      <c r="G141" s="94"/>
      <c r="H141" s="107" t="s">
        <v>240</v>
      </c>
      <c r="I141" s="94" t="s">
        <v>231</v>
      </c>
      <c r="J141" s="166">
        <v>42</v>
      </c>
      <c r="K141" s="166">
        <v>11</v>
      </c>
      <c r="L141" s="166">
        <v>6.81</v>
      </c>
      <c r="M141" s="166">
        <v>84985443</v>
      </c>
      <c r="N141" s="166">
        <v>12131232.9</v>
      </c>
      <c r="O141" s="166">
        <v>931232.9</v>
      </c>
    </row>
    <row r="142" spans="1:15">
      <c r="A142" s="673" t="s">
        <v>330</v>
      </c>
      <c r="B142" s="674"/>
      <c r="C142" s="674"/>
      <c r="D142" s="674"/>
      <c r="E142" s="674"/>
      <c r="F142" s="674"/>
      <c r="G142" s="674"/>
      <c r="H142" s="674"/>
      <c r="I142" s="674"/>
      <c r="J142" s="674"/>
      <c r="K142" s="674"/>
      <c r="L142" s="674"/>
      <c r="M142" s="674"/>
      <c r="N142" s="674"/>
      <c r="O142" s="675"/>
    </row>
    <row r="143" spans="1:15">
      <c r="A143" s="495" t="s">
        <v>456</v>
      </c>
      <c r="B143" s="496"/>
      <c r="C143" s="496"/>
      <c r="D143" s="496"/>
      <c r="E143" s="496"/>
      <c r="F143" s="496"/>
      <c r="G143" s="496"/>
      <c r="H143" s="496"/>
      <c r="I143" s="496"/>
      <c r="J143" s="496"/>
      <c r="K143" s="496"/>
      <c r="L143" s="496"/>
      <c r="M143" s="496"/>
      <c r="N143" s="496"/>
      <c r="O143" s="497"/>
    </row>
    <row r="144" spans="1:15">
      <c r="A144" s="495"/>
      <c r="B144" s="496"/>
      <c r="C144" s="496"/>
      <c r="D144" s="496"/>
      <c r="E144" s="496"/>
      <c r="F144" s="496"/>
      <c r="G144" s="496"/>
      <c r="H144" s="496"/>
      <c r="I144" s="496"/>
      <c r="J144" s="496"/>
      <c r="K144" s="496"/>
      <c r="L144" s="496"/>
      <c r="M144" s="496"/>
      <c r="N144" s="496"/>
      <c r="O144" s="497"/>
    </row>
    <row r="145" spans="1:17">
      <c r="A145" s="673" t="s">
        <v>331</v>
      </c>
      <c r="B145" s="674"/>
      <c r="C145" s="674"/>
      <c r="D145" s="674"/>
      <c r="E145" s="674"/>
      <c r="F145" s="674"/>
      <c r="G145" s="674"/>
      <c r="H145" s="674"/>
      <c r="I145" s="674"/>
      <c r="J145" s="674"/>
      <c r="K145" s="674"/>
      <c r="L145" s="674"/>
      <c r="M145" s="674"/>
      <c r="N145" s="674"/>
      <c r="O145" s="675"/>
    </row>
    <row r="146" spans="1:17" ht="26.25" customHeight="1">
      <c r="A146" s="679" t="s">
        <v>432</v>
      </c>
      <c r="B146" s="680"/>
      <c r="C146" s="680"/>
      <c r="D146" s="680"/>
      <c r="E146" s="680"/>
      <c r="F146" s="680"/>
      <c r="G146" s="680"/>
      <c r="H146" s="680"/>
      <c r="I146" s="680"/>
      <c r="J146" s="680"/>
      <c r="K146" s="680"/>
      <c r="L146" s="680"/>
      <c r="M146" s="680"/>
      <c r="N146" s="680"/>
      <c r="O146" s="681"/>
    </row>
    <row r="147" spans="1:17" ht="50.25" customHeight="1">
      <c r="A147" s="679" t="s">
        <v>521</v>
      </c>
      <c r="B147" s="680"/>
      <c r="C147" s="680"/>
      <c r="D147" s="680"/>
      <c r="E147" s="680"/>
      <c r="F147" s="680"/>
      <c r="G147" s="680"/>
      <c r="H147" s="680"/>
      <c r="I147" s="680"/>
      <c r="J147" s="680"/>
      <c r="K147" s="680"/>
      <c r="L147" s="680"/>
      <c r="M147" s="680"/>
      <c r="N147" s="680"/>
      <c r="O147" s="681"/>
    </row>
    <row r="148" spans="1:17">
      <c r="A148" s="495" t="s">
        <v>522</v>
      </c>
      <c r="B148" s="496"/>
      <c r="C148" s="496"/>
      <c r="D148" s="496"/>
      <c r="E148" s="496"/>
      <c r="F148" s="496"/>
      <c r="G148" s="496"/>
      <c r="H148" s="496"/>
      <c r="I148" s="496"/>
      <c r="J148" s="496"/>
      <c r="K148" s="496"/>
      <c r="L148" s="496"/>
      <c r="M148" s="496"/>
      <c r="N148" s="496"/>
      <c r="O148" s="497"/>
    </row>
    <row r="149" spans="1:17">
      <c r="A149" s="676" t="s">
        <v>523</v>
      </c>
      <c r="B149" s="677"/>
      <c r="C149" s="677"/>
      <c r="D149" s="677"/>
      <c r="E149" s="677"/>
      <c r="F149" s="677"/>
      <c r="G149" s="677"/>
      <c r="H149" s="677"/>
      <c r="I149" s="677"/>
      <c r="J149" s="677"/>
      <c r="K149" s="677"/>
      <c r="L149" s="677"/>
      <c r="M149" s="677"/>
      <c r="N149" s="677"/>
      <c r="O149" s="678"/>
    </row>
    <row r="150" spans="1:17">
      <c r="A150" s="495" t="s">
        <v>524</v>
      </c>
      <c r="B150" s="496"/>
      <c r="C150" s="496"/>
      <c r="D150" s="496"/>
      <c r="E150" s="496"/>
      <c r="F150" s="496"/>
      <c r="G150" s="496"/>
      <c r="H150" s="496"/>
      <c r="I150" s="496"/>
      <c r="J150" s="496"/>
      <c r="K150" s="496"/>
      <c r="L150" s="496"/>
      <c r="M150" s="496"/>
      <c r="N150" s="496"/>
      <c r="O150" s="497"/>
    </row>
    <row r="151" spans="1:17" ht="19.5" customHeight="1">
      <c r="A151" s="607" t="s">
        <v>84</v>
      </c>
      <c r="B151" s="607" t="s">
        <v>127</v>
      </c>
      <c r="C151" s="607" t="s">
        <v>44</v>
      </c>
      <c r="D151" s="607" t="s">
        <v>42</v>
      </c>
      <c r="E151" s="607" t="s">
        <v>43</v>
      </c>
      <c r="F151" s="607" t="s">
        <v>12</v>
      </c>
      <c r="G151" s="607" t="s">
        <v>75</v>
      </c>
      <c r="H151" s="682" t="s">
        <v>13</v>
      </c>
      <c r="I151" s="607" t="s">
        <v>128</v>
      </c>
      <c r="J151" s="625" t="s">
        <v>129</v>
      </c>
      <c r="K151" s="626"/>
      <c r="L151" s="672"/>
      <c r="M151" s="625" t="s">
        <v>130</v>
      </c>
      <c r="N151" s="626"/>
      <c r="O151" s="672"/>
    </row>
    <row r="152" spans="1:17" ht="19.899999999999999" customHeight="1">
      <c r="A152" s="608"/>
      <c r="B152" s="608"/>
      <c r="C152" s="608"/>
      <c r="D152" s="608"/>
      <c r="E152" s="608"/>
      <c r="F152" s="608"/>
      <c r="G152" s="608"/>
      <c r="H152" s="683"/>
      <c r="I152" s="608"/>
      <c r="J152" s="494" t="s">
        <v>131</v>
      </c>
      <c r="K152" s="494" t="s">
        <v>188</v>
      </c>
      <c r="L152" s="494" t="s">
        <v>132</v>
      </c>
      <c r="M152" s="494" t="s">
        <v>90</v>
      </c>
      <c r="N152" s="494" t="s">
        <v>189</v>
      </c>
      <c r="O152" s="494" t="s">
        <v>21</v>
      </c>
    </row>
    <row r="153" spans="1:17">
      <c r="A153" s="94" t="s">
        <v>324</v>
      </c>
      <c r="B153" s="94" t="s">
        <v>325</v>
      </c>
      <c r="C153" s="94" t="s">
        <v>325</v>
      </c>
      <c r="D153" s="94" t="s">
        <v>345</v>
      </c>
      <c r="E153" s="94" t="s">
        <v>332</v>
      </c>
      <c r="F153" s="94" t="s">
        <v>346</v>
      </c>
      <c r="G153" s="94"/>
      <c r="H153" s="107" t="s">
        <v>243</v>
      </c>
      <c r="I153" s="94" t="s">
        <v>239</v>
      </c>
      <c r="J153" s="166" t="s">
        <v>440</v>
      </c>
      <c r="K153" s="166">
        <v>100</v>
      </c>
      <c r="L153" s="166">
        <v>100</v>
      </c>
      <c r="M153" s="166">
        <v>2100000</v>
      </c>
      <c r="N153" s="166">
        <v>0</v>
      </c>
      <c r="O153" s="166">
        <v>0</v>
      </c>
      <c r="Q153" s="368"/>
    </row>
    <row r="154" spans="1:17">
      <c r="A154" s="673" t="s">
        <v>330</v>
      </c>
      <c r="B154" s="674"/>
      <c r="C154" s="674"/>
      <c r="D154" s="674"/>
      <c r="E154" s="674"/>
      <c r="F154" s="674"/>
      <c r="G154" s="674"/>
      <c r="H154" s="674"/>
      <c r="I154" s="674"/>
      <c r="J154" s="674"/>
      <c r="K154" s="674"/>
      <c r="L154" s="674"/>
      <c r="M154" s="674"/>
      <c r="N154" s="674"/>
      <c r="O154" s="675"/>
    </row>
    <row r="155" spans="1:17">
      <c r="A155" s="495" t="s">
        <v>1088</v>
      </c>
      <c r="B155" s="492"/>
      <c r="C155" s="492"/>
      <c r="D155" s="492"/>
      <c r="E155" s="492"/>
      <c r="F155" s="492"/>
      <c r="G155" s="492"/>
      <c r="H155" s="492"/>
      <c r="I155" s="492"/>
      <c r="J155" s="492"/>
      <c r="K155" s="492"/>
      <c r="L155" s="492"/>
      <c r="M155" s="492"/>
      <c r="N155" s="492"/>
      <c r="O155" s="493"/>
    </row>
    <row r="156" spans="1:17">
      <c r="A156" s="495"/>
      <c r="B156" s="492"/>
      <c r="C156" s="492"/>
      <c r="D156" s="492"/>
      <c r="E156" s="492"/>
      <c r="F156" s="492"/>
      <c r="G156" s="492"/>
      <c r="H156" s="492"/>
      <c r="I156" s="492"/>
      <c r="J156" s="492"/>
      <c r="K156" s="492"/>
      <c r="L156" s="492"/>
      <c r="M156" s="492"/>
      <c r="N156" s="492"/>
      <c r="O156" s="493"/>
    </row>
    <row r="157" spans="1:17">
      <c r="A157" s="673" t="s">
        <v>336</v>
      </c>
      <c r="B157" s="674"/>
      <c r="C157" s="674"/>
      <c r="D157" s="674"/>
      <c r="E157" s="674"/>
      <c r="F157" s="674"/>
      <c r="G157" s="674"/>
      <c r="H157" s="674"/>
      <c r="I157" s="674"/>
      <c r="J157" s="674"/>
      <c r="K157" s="674"/>
      <c r="L157" s="674"/>
      <c r="M157" s="674"/>
      <c r="N157" s="674"/>
      <c r="O157" s="675"/>
    </row>
    <row r="158" spans="1:17" ht="27.75" customHeight="1">
      <c r="A158" s="679" t="s">
        <v>525</v>
      </c>
      <c r="B158" s="680"/>
      <c r="C158" s="680"/>
      <c r="D158" s="680"/>
      <c r="E158" s="680"/>
      <c r="F158" s="680"/>
      <c r="G158" s="680"/>
      <c r="H158" s="680"/>
      <c r="I158" s="680"/>
      <c r="J158" s="680"/>
      <c r="K158" s="680"/>
      <c r="L158" s="680"/>
      <c r="M158" s="680"/>
      <c r="N158" s="680"/>
      <c r="O158" s="681"/>
    </row>
    <row r="159" spans="1:17">
      <c r="A159" s="495" t="s">
        <v>411</v>
      </c>
      <c r="B159" s="496"/>
      <c r="C159" s="496"/>
      <c r="D159" s="496"/>
      <c r="E159" s="496"/>
      <c r="F159" s="496"/>
      <c r="G159" s="496"/>
      <c r="H159" s="496"/>
      <c r="I159" s="496"/>
      <c r="J159" s="496"/>
      <c r="K159" s="496"/>
      <c r="L159" s="496"/>
      <c r="M159" s="496"/>
      <c r="N159" s="496"/>
      <c r="O159" s="497"/>
    </row>
    <row r="160" spans="1:17">
      <c r="A160" s="495" t="s">
        <v>412</v>
      </c>
      <c r="B160" s="496"/>
      <c r="C160" s="496"/>
      <c r="D160" s="496"/>
      <c r="E160" s="496"/>
      <c r="F160" s="496"/>
      <c r="G160" s="496"/>
      <c r="H160" s="496"/>
      <c r="I160" s="496"/>
      <c r="J160" s="496"/>
      <c r="K160" s="496"/>
      <c r="L160" s="496"/>
      <c r="M160" s="496"/>
      <c r="N160" s="496"/>
      <c r="O160" s="497"/>
    </row>
    <row r="161" spans="1:17">
      <c r="A161" s="676" t="s">
        <v>526</v>
      </c>
      <c r="B161" s="677"/>
      <c r="C161" s="677"/>
      <c r="D161" s="677"/>
      <c r="E161" s="677"/>
      <c r="F161" s="677"/>
      <c r="G161" s="677"/>
      <c r="H161" s="677"/>
      <c r="I161" s="677"/>
      <c r="J161" s="677"/>
      <c r="K161" s="677"/>
      <c r="L161" s="677"/>
      <c r="M161" s="677"/>
      <c r="N161" s="677"/>
      <c r="O161" s="678"/>
    </row>
    <row r="162" spans="1:17" ht="19.5" customHeight="1">
      <c r="A162" s="607" t="s">
        <v>84</v>
      </c>
      <c r="B162" s="607" t="s">
        <v>127</v>
      </c>
      <c r="C162" s="607" t="s">
        <v>44</v>
      </c>
      <c r="D162" s="607" t="s">
        <v>42</v>
      </c>
      <c r="E162" s="607" t="s">
        <v>43</v>
      </c>
      <c r="F162" s="607" t="s">
        <v>12</v>
      </c>
      <c r="G162" s="607" t="s">
        <v>75</v>
      </c>
      <c r="H162" s="682" t="s">
        <v>13</v>
      </c>
      <c r="I162" s="607" t="s">
        <v>128</v>
      </c>
      <c r="J162" s="625" t="s">
        <v>129</v>
      </c>
      <c r="K162" s="626"/>
      <c r="L162" s="672"/>
      <c r="M162" s="625" t="s">
        <v>130</v>
      </c>
      <c r="N162" s="626"/>
      <c r="O162" s="672"/>
    </row>
    <row r="163" spans="1:17" ht="19.899999999999999" customHeight="1">
      <c r="A163" s="608"/>
      <c r="B163" s="608"/>
      <c r="C163" s="608"/>
      <c r="D163" s="608"/>
      <c r="E163" s="608"/>
      <c r="F163" s="608"/>
      <c r="G163" s="608"/>
      <c r="H163" s="683"/>
      <c r="I163" s="608"/>
      <c r="J163" s="494" t="s">
        <v>131</v>
      </c>
      <c r="K163" s="494" t="s">
        <v>188</v>
      </c>
      <c r="L163" s="494" t="s">
        <v>132</v>
      </c>
      <c r="M163" s="494" t="s">
        <v>90</v>
      </c>
      <c r="N163" s="494" t="s">
        <v>189</v>
      </c>
      <c r="O163" s="494" t="s">
        <v>21</v>
      </c>
    </row>
    <row r="164" spans="1:17" ht="27.75" customHeight="1">
      <c r="A164" s="94" t="s">
        <v>324</v>
      </c>
      <c r="B164" s="94" t="s">
        <v>345</v>
      </c>
      <c r="C164" s="94" t="s">
        <v>325</v>
      </c>
      <c r="D164" s="94" t="s">
        <v>345</v>
      </c>
      <c r="E164" s="94" t="s">
        <v>341</v>
      </c>
      <c r="F164" s="94">
        <v>220</v>
      </c>
      <c r="G164" s="94"/>
      <c r="H164" s="107" t="s">
        <v>441</v>
      </c>
      <c r="I164" s="94" t="s">
        <v>309</v>
      </c>
      <c r="J164" s="166">
        <v>50500</v>
      </c>
      <c r="K164" s="166">
        <v>12625</v>
      </c>
      <c r="L164" s="166">
        <v>0</v>
      </c>
      <c r="M164" s="166">
        <v>2000000</v>
      </c>
      <c r="N164" s="166">
        <v>0</v>
      </c>
      <c r="O164" s="166">
        <v>0</v>
      </c>
      <c r="Q164" s="368"/>
    </row>
    <row r="165" spans="1:17">
      <c r="A165" s="491" t="s">
        <v>330</v>
      </c>
      <c r="B165" s="492"/>
      <c r="C165" s="492"/>
      <c r="D165" s="492"/>
      <c r="E165" s="492"/>
      <c r="F165" s="492"/>
      <c r="G165" s="492"/>
      <c r="H165" s="492"/>
      <c r="I165" s="492"/>
      <c r="J165" s="492"/>
      <c r="K165" s="492"/>
      <c r="L165" s="492"/>
      <c r="M165" s="492"/>
      <c r="N165" s="492"/>
      <c r="O165" s="493"/>
    </row>
    <row r="166" spans="1:17">
      <c r="A166" s="495" t="s">
        <v>1044</v>
      </c>
      <c r="B166" s="492"/>
      <c r="C166" s="492"/>
      <c r="D166" s="492"/>
      <c r="E166" s="492"/>
      <c r="F166" s="492"/>
      <c r="G166" s="492"/>
      <c r="H166" s="492"/>
      <c r="I166" s="492"/>
      <c r="J166" s="492"/>
      <c r="K166" s="492"/>
      <c r="L166" s="492"/>
      <c r="M166" s="492"/>
      <c r="N166" s="492"/>
      <c r="O166" s="493"/>
    </row>
    <row r="167" spans="1:17">
      <c r="A167" s="495" t="s">
        <v>1045</v>
      </c>
      <c r="B167" s="492"/>
      <c r="C167" s="492"/>
      <c r="D167" s="492"/>
      <c r="E167" s="492"/>
      <c r="F167" s="492"/>
      <c r="G167" s="492"/>
      <c r="H167" s="492"/>
      <c r="I167" s="492"/>
      <c r="J167" s="492"/>
      <c r="K167" s="492"/>
      <c r="L167" s="492"/>
      <c r="M167" s="492"/>
      <c r="N167" s="492"/>
      <c r="O167" s="493"/>
    </row>
    <row r="168" spans="1:17">
      <c r="A168" s="495" t="s">
        <v>1047</v>
      </c>
      <c r="B168" s="492"/>
      <c r="C168" s="492"/>
      <c r="D168" s="492"/>
      <c r="E168" s="492"/>
      <c r="F168" s="492"/>
      <c r="G168" s="492"/>
      <c r="H168" s="492"/>
      <c r="I168" s="492"/>
      <c r="J168" s="492"/>
      <c r="K168" s="492"/>
      <c r="L168" s="492"/>
      <c r="M168" s="492"/>
      <c r="N168" s="492"/>
      <c r="O168" s="493"/>
    </row>
    <row r="169" spans="1:17">
      <c r="A169" s="495"/>
      <c r="B169" s="492"/>
      <c r="C169" s="492"/>
      <c r="D169" s="492"/>
      <c r="E169" s="492"/>
      <c r="F169" s="492"/>
      <c r="G169" s="492"/>
      <c r="H169" s="492"/>
      <c r="I169" s="492"/>
      <c r="J169" s="492"/>
      <c r="K169" s="492"/>
      <c r="L169" s="492"/>
      <c r="M169" s="492"/>
      <c r="N169" s="492"/>
      <c r="O169" s="493"/>
    </row>
    <row r="170" spans="1:17">
      <c r="A170" s="491" t="s">
        <v>331</v>
      </c>
      <c r="B170" s="492"/>
      <c r="C170" s="492"/>
      <c r="D170" s="492"/>
      <c r="E170" s="492"/>
      <c r="F170" s="492"/>
      <c r="G170" s="492"/>
      <c r="H170" s="492"/>
      <c r="I170" s="492"/>
      <c r="J170" s="492"/>
      <c r="K170" s="492"/>
      <c r="L170" s="492"/>
      <c r="M170" s="492"/>
      <c r="N170" s="492"/>
      <c r="O170" s="493"/>
    </row>
    <row r="171" spans="1:17">
      <c r="A171" s="206" t="s">
        <v>1046</v>
      </c>
      <c r="B171" s="168"/>
      <c r="C171" s="168"/>
      <c r="D171" s="168"/>
      <c r="E171" s="168"/>
      <c r="F171" s="168"/>
      <c r="G171" s="168"/>
      <c r="H171" s="168"/>
      <c r="I171" s="168"/>
      <c r="J171" s="168"/>
      <c r="K171" s="168"/>
      <c r="L171" s="168"/>
      <c r="M171" s="168"/>
      <c r="N171" s="168"/>
      <c r="O171" s="169"/>
    </row>
    <row r="172" spans="1:17">
      <c r="A172" s="94" t="s">
        <v>324</v>
      </c>
      <c r="B172" s="94" t="s">
        <v>324</v>
      </c>
      <c r="C172" s="94" t="s">
        <v>325</v>
      </c>
      <c r="D172" s="94" t="s">
        <v>345</v>
      </c>
      <c r="E172" s="94" t="s">
        <v>347</v>
      </c>
      <c r="F172" s="94">
        <v>222</v>
      </c>
      <c r="G172" s="94"/>
      <c r="H172" s="107" t="s">
        <v>247</v>
      </c>
      <c r="I172" s="94" t="s">
        <v>239</v>
      </c>
      <c r="J172" s="166" t="s">
        <v>439</v>
      </c>
      <c r="K172" s="166">
        <v>25</v>
      </c>
      <c r="L172" s="166">
        <v>15</v>
      </c>
      <c r="M172" s="166">
        <v>242083</v>
      </c>
      <c r="N172" s="166">
        <v>32008</v>
      </c>
      <c r="O172" s="166">
        <v>0</v>
      </c>
      <c r="Q172" s="368"/>
    </row>
    <row r="173" spans="1:17">
      <c r="A173" s="673" t="s">
        <v>330</v>
      </c>
      <c r="B173" s="674"/>
      <c r="C173" s="674"/>
      <c r="D173" s="674"/>
      <c r="E173" s="674"/>
      <c r="F173" s="674"/>
      <c r="G173" s="674"/>
      <c r="H173" s="674"/>
      <c r="I173" s="674"/>
      <c r="J173" s="674"/>
      <c r="K173" s="674"/>
      <c r="L173" s="674"/>
      <c r="M173" s="674"/>
      <c r="N173" s="674"/>
      <c r="O173" s="675"/>
    </row>
    <row r="174" spans="1:17">
      <c r="A174" s="495" t="s">
        <v>1089</v>
      </c>
      <c r="B174" s="492"/>
      <c r="C174" s="492"/>
      <c r="D174" s="492"/>
      <c r="E174" s="492"/>
      <c r="F174" s="492"/>
      <c r="G174" s="492"/>
      <c r="H174" s="492"/>
      <c r="I174" s="492"/>
      <c r="J174" s="492"/>
      <c r="K174" s="492"/>
      <c r="L174" s="492"/>
      <c r="M174" s="492"/>
      <c r="N174" s="492"/>
      <c r="O174" s="493"/>
    </row>
    <row r="175" spans="1:17">
      <c r="A175" s="495"/>
      <c r="B175" s="492"/>
      <c r="C175" s="492"/>
      <c r="D175" s="492"/>
      <c r="E175" s="492"/>
      <c r="F175" s="492"/>
      <c r="G175" s="492"/>
      <c r="H175" s="492"/>
      <c r="I175" s="492"/>
      <c r="J175" s="492"/>
      <c r="K175" s="492"/>
      <c r="L175" s="492"/>
      <c r="M175" s="492"/>
      <c r="N175" s="492"/>
      <c r="O175" s="493"/>
    </row>
    <row r="176" spans="1:17">
      <c r="A176" s="673" t="s">
        <v>331</v>
      </c>
      <c r="B176" s="674"/>
      <c r="C176" s="674"/>
      <c r="D176" s="674"/>
      <c r="E176" s="674"/>
      <c r="F176" s="674"/>
      <c r="G176" s="674"/>
      <c r="H176" s="674"/>
      <c r="I176" s="674"/>
      <c r="J176" s="674"/>
      <c r="K176" s="674"/>
      <c r="L176" s="674"/>
      <c r="M176" s="674"/>
      <c r="N176" s="674"/>
      <c r="O176" s="675"/>
    </row>
    <row r="177" spans="1:17" s="205" customFormat="1" ht="12.75">
      <c r="A177" s="679" t="s">
        <v>527</v>
      </c>
      <c r="B177" s="680"/>
      <c r="C177" s="680"/>
      <c r="D177" s="680"/>
      <c r="E177" s="680"/>
      <c r="F177" s="680"/>
      <c r="G177" s="680"/>
      <c r="H177" s="680"/>
      <c r="I177" s="680"/>
      <c r="J177" s="680"/>
      <c r="K177" s="680"/>
      <c r="L177" s="680"/>
      <c r="M177" s="680"/>
      <c r="N177" s="680"/>
      <c r="O177" s="681"/>
    </row>
    <row r="178" spans="1:17" s="205" customFormat="1" ht="25.5" customHeight="1">
      <c r="A178" s="679" t="s">
        <v>528</v>
      </c>
      <c r="B178" s="680"/>
      <c r="C178" s="680"/>
      <c r="D178" s="680"/>
      <c r="E178" s="680"/>
      <c r="F178" s="680"/>
      <c r="G178" s="680"/>
      <c r="H178" s="680"/>
      <c r="I178" s="680"/>
      <c r="J178" s="680"/>
      <c r="K178" s="680"/>
      <c r="L178" s="680"/>
      <c r="M178" s="680"/>
      <c r="N178" s="680"/>
      <c r="O178" s="681"/>
    </row>
    <row r="179" spans="1:17" s="205" customFormat="1" ht="12.75">
      <c r="A179" s="495" t="s">
        <v>529</v>
      </c>
      <c r="B179" s="496"/>
      <c r="C179" s="496"/>
      <c r="D179" s="496"/>
      <c r="E179" s="496"/>
      <c r="F179" s="496"/>
      <c r="G179" s="496"/>
      <c r="H179" s="496"/>
      <c r="I179" s="496"/>
      <c r="J179" s="496"/>
      <c r="K179" s="496"/>
      <c r="L179" s="496"/>
      <c r="M179" s="496"/>
      <c r="N179" s="496"/>
      <c r="O179" s="497"/>
    </row>
    <row r="180" spans="1:17" s="205" customFormat="1" ht="24.75" customHeight="1">
      <c r="A180" s="687" t="s">
        <v>530</v>
      </c>
      <c r="B180" s="688"/>
      <c r="C180" s="688"/>
      <c r="D180" s="688"/>
      <c r="E180" s="688"/>
      <c r="F180" s="688"/>
      <c r="G180" s="688"/>
      <c r="H180" s="688"/>
      <c r="I180" s="688"/>
      <c r="J180" s="688"/>
      <c r="K180" s="688"/>
      <c r="L180" s="688"/>
      <c r="M180" s="688"/>
      <c r="N180" s="688"/>
      <c r="O180" s="689"/>
    </row>
    <row r="181" spans="1:17" ht="19.5" customHeight="1">
      <c r="A181" s="607" t="s">
        <v>84</v>
      </c>
      <c r="B181" s="607" t="s">
        <v>127</v>
      </c>
      <c r="C181" s="607" t="s">
        <v>44</v>
      </c>
      <c r="D181" s="607" t="s">
        <v>42</v>
      </c>
      <c r="E181" s="607" t="s">
        <v>43</v>
      </c>
      <c r="F181" s="607" t="s">
        <v>12</v>
      </c>
      <c r="G181" s="607" t="s">
        <v>75</v>
      </c>
      <c r="H181" s="682" t="s">
        <v>13</v>
      </c>
      <c r="I181" s="607" t="s">
        <v>128</v>
      </c>
      <c r="J181" s="625" t="s">
        <v>129</v>
      </c>
      <c r="K181" s="626"/>
      <c r="L181" s="672"/>
      <c r="M181" s="625" t="s">
        <v>130</v>
      </c>
      <c r="N181" s="626"/>
      <c r="O181" s="672"/>
    </row>
    <row r="182" spans="1:17" ht="19.899999999999999" customHeight="1">
      <c r="A182" s="608"/>
      <c r="B182" s="608"/>
      <c r="C182" s="608"/>
      <c r="D182" s="608"/>
      <c r="E182" s="608"/>
      <c r="F182" s="608"/>
      <c r="G182" s="608"/>
      <c r="H182" s="683"/>
      <c r="I182" s="608"/>
      <c r="J182" s="494" t="s">
        <v>131</v>
      </c>
      <c r="K182" s="494" t="s">
        <v>188</v>
      </c>
      <c r="L182" s="494" t="s">
        <v>132</v>
      </c>
      <c r="M182" s="494" t="s">
        <v>90</v>
      </c>
      <c r="N182" s="494" t="s">
        <v>189</v>
      </c>
      <c r="O182" s="494" t="s">
        <v>21</v>
      </c>
      <c r="Q182" s="368"/>
    </row>
    <row r="183" spans="1:17">
      <c r="A183" s="94" t="s">
        <v>324</v>
      </c>
      <c r="B183" s="94" t="s">
        <v>324</v>
      </c>
      <c r="C183" s="94" t="s">
        <v>325</v>
      </c>
      <c r="D183" s="94" t="s">
        <v>345</v>
      </c>
      <c r="E183" s="94" t="s">
        <v>347</v>
      </c>
      <c r="F183" s="94" t="s">
        <v>348</v>
      </c>
      <c r="G183" s="94"/>
      <c r="H183" s="107" t="s">
        <v>413</v>
      </c>
      <c r="I183" s="94" t="s">
        <v>239</v>
      </c>
      <c r="J183" s="166" t="s">
        <v>442</v>
      </c>
      <c r="K183" s="166">
        <v>277</v>
      </c>
      <c r="L183" s="166">
        <v>0</v>
      </c>
      <c r="M183" s="166">
        <v>3537300</v>
      </c>
      <c r="N183" s="166">
        <v>0</v>
      </c>
      <c r="O183" s="166">
        <v>0</v>
      </c>
    </row>
    <row r="184" spans="1:17">
      <c r="A184" s="673" t="s">
        <v>330</v>
      </c>
      <c r="B184" s="674"/>
      <c r="C184" s="674"/>
      <c r="D184" s="674"/>
      <c r="E184" s="674"/>
      <c r="F184" s="674"/>
      <c r="G184" s="674"/>
      <c r="H184" s="674"/>
      <c r="I184" s="674"/>
      <c r="J184" s="674"/>
      <c r="K184" s="674"/>
      <c r="L184" s="674"/>
      <c r="M184" s="674"/>
      <c r="N184" s="674"/>
      <c r="O184" s="675"/>
    </row>
    <row r="185" spans="1:17">
      <c r="A185" s="495" t="s">
        <v>1048</v>
      </c>
      <c r="B185" s="492"/>
      <c r="C185" s="492"/>
      <c r="D185" s="492"/>
      <c r="E185" s="492"/>
      <c r="F185" s="492"/>
      <c r="G185" s="492"/>
      <c r="H185" s="492"/>
      <c r="I185" s="492"/>
      <c r="J185" s="492"/>
      <c r="K185" s="492"/>
      <c r="L185" s="492"/>
      <c r="M185" s="492"/>
      <c r="N185" s="492"/>
      <c r="O185" s="493"/>
    </row>
    <row r="186" spans="1:17">
      <c r="A186" s="495" t="s">
        <v>1049</v>
      </c>
      <c r="B186" s="492"/>
      <c r="C186" s="492"/>
      <c r="D186" s="492"/>
      <c r="E186" s="492"/>
      <c r="F186" s="492"/>
      <c r="G186" s="492"/>
      <c r="H186" s="492"/>
      <c r="I186" s="492"/>
      <c r="J186" s="492"/>
      <c r="K186" s="492"/>
      <c r="L186" s="492"/>
      <c r="M186" s="492"/>
      <c r="N186" s="492"/>
      <c r="O186" s="493"/>
    </row>
    <row r="187" spans="1:17">
      <c r="A187" s="495" t="s">
        <v>1050</v>
      </c>
      <c r="B187" s="492"/>
      <c r="C187" s="492"/>
      <c r="D187" s="492"/>
      <c r="E187" s="492"/>
      <c r="F187" s="492"/>
      <c r="G187" s="492"/>
      <c r="H187" s="492"/>
      <c r="I187" s="492"/>
      <c r="J187" s="492"/>
      <c r="K187" s="492"/>
      <c r="L187" s="492"/>
      <c r="M187" s="492"/>
      <c r="N187" s="492"/>
      <c r="O187" s="493"/>
    </row>
    <row r="188" spans="1:17" s="368" customFormat="1">
      <c r="A188" s="384"/>
      <c r="B188" s="382"/>
      <c r="C188" s="382"/>
      <c r="D188" s="382"/>
      <c r="E188" s="382"/>
      <c r="F188" s="382"/>
      <c r="G188" s="382"/>
      <c r="H188" s="382"/>
      <c r="I188" s="382"/>
      <c r="J188" s="382"/>
      <c r="K188" s="382"/>
      <c r="L188" s="382"/>
      <c r="M188" s="382"/>
      <c r="N188" s="382"/>
      <c r="O188" s="383"/>
    </row>
    <row r="189" spans="1:17">
      <c r="A189" s="673" t="s">
        <v>331</v>
      </c>
      <c r="B189" s="674"/>
      <c r="C189" s="674"/>
      <c r="D189" s="674"/>
      <c r="E189" s="674"/>
      <c r="F189" s="674"/>
      <c r="G189" s="674"/>
      <c r="H189" s="674"/>
      <c r="I189" s="674"/>
      <c r="J189" s="674"/>
      <c r="K189" s="674"/>
      <c r="L189" s="674"/>
      <c r="M189" s="674"/>
      <c r="N189" s="674"/>
      <c r="O189" s="675"/>
    </row>
    <row r="190" spans="1:17" s="205" customFormat="1" ht="12.75">
      <c r="A190" s="495" t="s">
        <v>531</v>
      </c>
      <c r="B190" s="496"/>
      <c r="C190" s="496"/>
      <c r="D190" s="496"/>
      <c r="E190" s="496"/>
      <c r="F190" s="496"/>
      <c r="G190" s="496"/>
      <c r="H190" s="496"/>
      <c r="I190" s="496"/>
      <c r="J190" s="496"/>
      <c r="K190" s="496"/>
      <c r="L190" s="496"/>
      <c r="M190" s="496"/>
      <c r="N190" s="496"/>
      <c r="O190" s="497"/>
    </row>
    <row r="191" spans="1:17" s="205" customFormat="1" ht="12.75">
      <c r="A191" s="495" t="s">
        <v>414</v>
      </c>
      <c r="B191" s="496"/>
      <c r="C191" s="496"/>
      <c r="D191" s="496"/>
      <c r="E191" s="496"/>
      <c r="F191" s="496"/>
      <c r="G191" s="496"/>
      <c r="H191" s="496"/>
      <c r="I191" s="496"/>
      <c r="J191" s="496"/>
      <c r="K191" s="496"/>
      <c r="L191" s="496"/>
      <c r="M191" s="496"/>
      <c r="N191" s="496"/>
      <c r="O191" s="497"/>
    </row>
    <row r="192" spans="1:17" s="205" customFormat="1" ht="12.75">
      <c r="A192" s="495" t="s">
        <v>532</v>
      </c>
      <c r="B192" s="496"/>
      <c r="C192" s="496"/>
      <c r="D192" s="496"/>
      <c r="E192" s="496"/>
      <c r="F192" s="496"/>
      <c r="G192" s="496"/>
      <c r="H192" s="496"/>
      <c r="I192" s="496"/>
      <c r="J192" s="496"/>
      <c r="K192" s="496"/>
      <c r="L192" s="496"/>
      <c r="M192" s="496"/>
      <c r="N192" s="496"/>
      <c r="O192" s="497"/>
    </row>
    <row r="193" spans="1:17" s="205" customFormat="1" ht="12.75">
      <c r="A193" s="676" t="s">
        <v>533</v>
      </c>
      <c r="B193" s="677"/>
      <c r="C193" s="677"/>
      <c r="D193" s="677"/>
      <c r="E193" s="677"/>
      <c r="F193" s="677"/>
      <c r="G193" s="677"/>
      <c r="H193" s="677"/>
      <c r="I193" s="677"/>
      <c r="J193" s="677"/>
      <c r="K193" s="677"/>
      <c r="L193" s="677"/>
      <c r="M193" s="677"/>
      <c r="N193" s="677"/>
      <c r="O193" s="678"/>
    </row>
    <row r="194" spans="1:17" ht="19.5" customHeight="1">
      <c r="A194" s="607" t="s">
        <v>84</v>
      </c>
      <c r="B194" s="607" t="s">
        <v>127</v>
      </c>
      <c r="C194" s="607" t="s">
        <v>44</v>
      </c>
      <c r="D194" s="607" t="s">
        <v>42</v>
      </c>
      <c r="E194" s="607" t="s">
        <v>43</v>
      </c>
      <c r="F194" s="607" t="s">
        <v>12</v>
      </c>
      <c r="G194" s="607" t="s">
        <v>75</v>
      </c>
      <c r="H194" s="682" t="s">
        <v>13</v>
      </c>
      <c r="I194" s="607" t="s">
        <v>128</v>
      </c>
      <c r="J194" s="625" t="s">
        <v>129</v>
      </c>
      <c r="K194" s="626"/>
      <c r="L194" s="672"/>
      <c r="M194" s="625" t="s">
        <v>130</v>
      </c>
      <c r="N194" s="626"/>
      <c r="O194" s="672"/>
    </row>
    <row r="195" spans="1:17" ht="19.899999999999999" customHeight="1">
      <c r="A195" s="608"/>
      <c r="B195" s="608"/>
      <c r="C195" s="608"/>
      <c r="D195" s="608"/>
      <c r="E195" s="608"/>
      <c r="F195" s="608"/>
      <c r="G195" s="608"/>
      <c r="H195" s="683"/>
      <c r="I195" s="608"/>
      <c r="J195" s="494" t="s">
        <v>131</v>
      </c>
      <c r="K195" s="494" t="s">
        <v>188</v>
      </c>
      <c r="L195" s="242" t="s">
        <v>132</v>
      </c>
      <c r="M195" s="494" t="s">
        <v>90</v>
      </c>
      <c r="N195" s="494" t="s">
        <v>189</v>
      </c>
      <c r="O195" s="494" t="s">
        <v>21</v>
      </c>
    </row>
    <row r="196" spans="1:17">
      <c r="A196" s="94" t="s">
        <v>324</v>
      </c>
      <c r="B196" s="94" t="s">
        <v>324</v>
      </c>
      <c r="C196" s="94" t="s">
        <v>325</v>
      </c>
      <c r="D196" s="94" t="s">
        <v>345</v>
      </c>
      <c r="E196" s="94" t="s">
        <v>347</v>
      </c>
      <c r="F196" s="94" t="s">
        <v>349</v>
      </c>
      <c r="G196" s="94"/>
      <c r="H196" s="107" t="s">
        <v>249</v>
      </c>
      <c r="I196" s="94" t="s">
        <v>239</v>
      </c>
      <c r="J196" s="166" t="s">
        <v>443</v>
      </c>
      <c r="K196" s="166">
        <v>175</v>
      </c>
      <c r="L196" s="166">
        <v>450</v>
      </c>
      <c r="M196" s="166">
        <v>2193000</v>
      </c>
      <c r="N196" s="166">
        <v>0</v>
      </c>
      <c r="O196" s="166">
        <v>0</v>
      </c>
      <c r="Q196" s="368"/>
    </row>
    <row r="197" spans="1:17">
      <c r="A197" s="673" t="s">
        <v>330</v>
      </c>
      <c r="B197" s="674"/>
      <c r="C197" s="674"/>
      <c r="D197" s="674"/>
      <c r="E197" s="674"/>
      <c r="F197" s="674"/>
      <c r="G197" s="674"/>
      <c r="H197" s="674"/>
      <c r="I197" s="674"/>
      <c r="J197" s="674"/>
      <c r="K197" s="674"/>
      <c r="L197" s="674"/>
      <c r="M197" s="674"/>
      <c r="N197" s="674"/>
      <c r="O197" s="675"/>
    </row>
    <row r="198" spans="1:17">
      <c r="A198" s="495" t="s">
        <v>1048</v>
      </c>
      <c r="B198" s="492"/>
      <c r="C198" s="492"/>
      <c r="D198" s="492"/>
      <c r="E198" s="492"/>
      <c r="F198" s="492"/>
      <c r="G198" s="492"/>
      <c r="H198" s="492"/>
      <c r="I198" s="492"/>
      <c r="J198" s="492"/>
      <c r="K198" s="492"/>
      <c r="L198" s="492"/>
      <c r="M198" s="492"/>
      <c r="N198" s="492"/>
      <c r="O198" s="493"/>
    </row>
    <row r="199" spans="1:17">
      <c r="A199" s="495"/>
      <c r="B199" s="492"/>
      <c r="C199" s="492"/>
      <c r="D199" s="492"/>
      <c r="E199" s="492"/>
      <c r="F199" s="492"/>
      <c r="G199" s="492"/>
      <c r="H199" s="492"/>
      <c r="I199" s="492"/>
      <c r="J199" s="492"/>
      <c r="K199" s="492"/>
      <c r="L199" s="492"/>
      <c r="M199" s="492"/>
      <c r="N199" s="492"/>
      <c r="O199" s="493"/>
    </row>
    <row r="200" spans="1:17">
      <c r="A200" s="673" t="s">
        <v>331</v>
      </c>
      <c r="B200" s="674"/>
      <c r="C200" s="674"/>
      <c r="D200" s="674"/>
      <c r="E200" s="674"/>
      <c r="F200" s="674"/>
      <c r="G200" s="674"/>
      <c r="H200" s="674"/>
      <c r="I200" s="674"/>
      <c r="J200" s="674"/>
      <c r="K200" s="674"/>
      <c r="L200" s="674"/>
      <c r="M200" s="674"/>
      <c r="N200" s="674"/>
      <c r="O200" s="675"/>
    </row>
    <row r="201" spans="1:17" s="205" customFormat="1" ht="27.75" customHeight="1">
      <c r="A201" s="679" t="s">
        <v>534</v>
      </c>
      <c r="B201" s="680"/>
      <c r="C201" s="680"/>
      <c r="D201" s="680"/>
      <c r="E201" s="680"/>
      <c r="F201" s="680"/>
      <c r="G201" s="680"/>
      <c r="H201" s="680"/>
      <c r="I201" s="680"/>
      <c r="J201" s="680"/>
      <c r="K201" s="680"/>
      <c r="L201" s="680"/>
      <c r="M201" s="680"/>
      <c r="N201" s="680"/>
      <c r="O201" s="681"/>
    </row>
    <row r="202" spans="1:17" s="205" customFormat="1" ht="27" customHeight="1">
      <c r="A202" s="679" t="s">
        <v>535</v>
      </c>
      <c r="B202" s="680"/>
      <c r="C202" s="680"/>
      <c r="D202" s="680"/>
      <c r="E202" s="680"/>
      <c r="F202" s="680"/>
      <c r="G202" s="680"/>
      <c r="H202" s="680"/>
      <c r="I202" s="680"/>
      <c r="J202" s="680"/>
      <c r="K202" s="680"/>
      <c r="L202" s="680"/>
      <c r="M202" s="680"/>
      <c r="N202" s="680"/>
      <c r="O202" s="681"/>
    </row>
    <row r="203" spans="1:17" s="205" customFormat="1" ht="12.75">
      <c r="A203" s="495" t="s">
        <v>420</v>
      </c>
      <c r="B203" s="496"/>
      <c r="C203" s="496"/>
      <c r="D203" s="496"/>
      <c r="E203" s="496"/>
      <c r="F203" s="496"/>
      <c r="G203" s="496"/>
      <c r="H203" s="496"/>
      <c r="I203" s="496"/>
      <c r="J203" s="496"/>
      <c r="K203" s="496"/>
      <c r="L203" s="496"/>
      <c r="M203" s="496"/>
      <c r="N203" s="496"/>
      <c r="O203" s="497"/>
    </row>
    <row r="204" spans="1:17" ht="19.5" customHeight="1">
      <c r="A204" s="607" t="s">
        <v>84</v>
      </c>
      <c r="B204" s="607" t="s">
        <v>127</v>
      </c>
      <c r="C204" s="607" t="s">
        <v>44</v>
      </c>
      <c r="D204" s="607" t="s">
        <v>42</v>
      </c>
      <c r="E204" s="607" t="s">
        <v>43</v>
      </c>
      <c r="F204" s="607" t="s">
        <v>12</v>
      </c>
      <c r="G204" s="607" t="s">
        <v>75</v>
      </c>
      <c r="H204" s="682" t="s">
        <v>13</v>
      </c>
      <c r="I204" s="607" t="s">
        <v>128</v>
      </c>
      <c r="J204" s="625" t="s">
        <v>129</v>
      </c>
      <c r="K204" s="626"/>
      <c r="L204" s="672"/>
      <c r="M204" s="625" t="s">
        <v>130</v>
      </c>
      <c r="N204" s="626"/>
      <c r="O204" s="672"/>
    </row>
    <row r="205" spans="1:17" ht="19.899999999999999" customHeight="1">
      <c r="A205" s="608"/>
      <c r="B205" s="608"/>
      <c r="C205" s="608"/>
      <c r="D205" s="608"/>
      <c r="E205" s="608"/>
      <c r="F205" s="608"/>
      <c r="G205" s="608"/>
      <c r="H205" s="683"/>
      <c r="I205" s="608"/>
      <c r="J205" s="494" t="s">
        <v>131</v>
      </c>
      <c r="K205" s="494" t="s">
        <v>188</v>
      </c>
      <c r="L205" s="494" t="s">
        <v>132</v>
      </c>
      <c r="M205" s="494" t="s">
        <v>90</v>
      </c>
      <c r="N205" s="494" t="s">
        <v>189</v>
      </c>
      <c r="O205" s="494" t="s">
        <v>21</v>
      </c>
      <c r="Q205" s="368"/>
    </row>
    <row r="206" spans="1:17">
      <c r="A206" s="94" t="s">
        <v>324</v>
      </c>
      <c r="B206" s="94" t="s">
        <v>324</v>
      </c>
      <c r="C206" s="94" t="s">
        <v>325</v>
      </c>
      <c r="D206" s="94" t="s">
        <v>345</v>
      </c>
      <c r="E206" s="94" t="s">
        <v>350</v>
      </c>
      <c r="F206" s="94">
        <v>226</v>
      </c>
      <c r="G206" s="94"/>
      <c r="H206" s="107" t="s">
        <v>251</v>
      </c>
      <c r="I206" s="94" t="s">
        <v>239</v>
      </c>
      <c r="J206" s="166" t="s">
        <v>444</v>
      </c>
      <c r="K206" s="166">
        <v>20</v>
      </c>
      <c r="L206" s="166">
        <v>0</v>
      </c>
      <c r="M206" s="166">
        <v>1590400</v>
      </c>
      <c r="N206" s="166">
        <v>194400</v>
      </c>
      <c r="O206" s="166">
        <v>0</v>
      </c>
    </row>
    <row r="207" spans="1:17" ht="13.5" customHeight="1">
      <c r="A207" s="673" t="s">
        <v>330</v>
      </c>
      <c r="B207" s="674"/>
      <c r="C207" s="674"/>
      <c r="D207" s="674"/>
      <c r="E207" s="674"/>
      <c r="F207" s="674"/>
      <c r="G207" s="674"/>
      <c r="H207" s="674"/>
      <c r="I207" s="674"/>
      <c r="J207" s="674"/>
      <c r="K207" s="674"/>
      <c r="L207" s="674"/>
      <c r="M207" s="674"/>
      <c r="N207" s="674"/>
      <c r="O207" s="675"/>
      <c r="P207" s="100"/>
    </row>
    <row r="208" spans="1:17" ht="13.5" customHeight="1">
      <c r="A208" s="495" t="s">
        <v>1051</v>
      </c>
      <c r="B208" s="492"/>
      <c r="C208" s="492"/>
      <c r="D208" s="492"/>
      <c r="E208" s="492"/>
      <c r="F208" s="492"/>
      <c r="G208" s="492"/>
      <c r="H208" s="492"/>
      <c r="I208" s="492"/>
      <c r="J208" s="492"/>
      <c r="K208" s="492"/>
      <c r="L208" s="492"/>
      <c r="M208" s="492"/>
      <c r="N208" s="492"/>
      <c r="O208" s="493"/>
      <c r="P208" s="100"/>
    </row>
    <row r="209" spans="1:16" ht="13.5" customHeight="1">
      <c r="A209" s="495" t="s">
        <v>1052</v>
      </c>
      <c r="B209" s="492"/>
      <c r="C209" s="492"/>
      <c r="D209" s="492"/>
      <c r="E209" s="492"/>
      <c r="F209" s="492"/>
      <c r="G209" s="492"/>
      <c r="H209" s="492"/>
      <c r="I209" s="492"/>
      <c r="J209" s="492"/>
      <c r="K209" s="492"/>
      <c r="L209" s="492"/>
      <c r="M209" s="492"/>
      <c r="N209" s="492"/>
      <c r="O209" s="493"/>
      <c r="P209" s="100"/>
    </row>
    <row r="210" spans="1:16" s="387" customFormat="1" ht="14.25" customHeight="1">
      <c r="A210" s="384"/>
      <c r="B210" s="382"/>
      <c r="C210" s="382"/>
      <c r="D210" s="382"/>
      <c r="E210" s="382"/>
      <c r="F210" s="382"/>
      <c r="G210" s="382"/>
      <c r="H210" s="382"/>
      <c r="I210" s="382"/>
      <c r="J210" s="382"/>
      <c r="K210" s="382"/>
      <c r="L210" s="382"/>
      <c r="M210" s="382"/>
      <c r="N210" s="382"/>
      <c r="O210" s="383"/>
      <c r="P210" s="386"/>
    </row>
    <row r="211" spans="1:16" s="11" customFormat="1">
      <c r="A211" s="673" t="s">
        <v>336</v>
      </c>
      <c r="B211" s="674"/>
      <c r="C211" s="674"/>
      <c r="D211" s="674"/>
      <c r="E211" s="674"/>
      <c r="F211" s="674"/>
      <c r="G211" s="674"/>
      <c r="H211" s="674"/>
      <c r="I211" s="674"/>
      <c r="J211" s="674"/>
      <c r="K211" s="674"/>
      <c r="L211" s="674"/>
      <c r="M211" s="674"/>
      <c r="N211" s="674"/>
      <c r="O211" s="675"/>
    </row>
    <row r="212" spans="1:16">
      <c r="A212" s="206" t="s">
        <v>1046</v>
      </c>
      <c r="B212" s="168"/>
      <c r="C212" s="168"/>
      <c r="D212" s="168"/>
      <c r="E212" s="168"/>
      <c r="F212" s="168"/>
      <c r="G212" s="168"/>
      <c r="H212" s="168"/>
      <c r="I212" s="168"/>
      <c r="J212" s="168"/>
      <c r="K212" s="168"/>
      <c r="L212" s="168"/>
      <c r="M212" s="168"/>
      <c r="N212" s="168"/>
      <c r="O212" s="169"/>
    </row>
    <row r="213" spans="1:16">
      <c r="A213" s="94" t="s">
        <v>324</v>
      </c>
      <c r="B213" s="94" t="s">
        <v>324</v>
      </c>
      <c r="C213" s="94" t="s">
        <v>325</v>
      </c>
      <c r="D213" s="94" t="s">
        <v>345</v>
      </c>
      <c r="E213" s="94" t="s">
        <v>350</v>
      </c>
      <c r="F213" s="94" t="s">
        <v>351</v>
      </c>
      <c r="G213" s="94"/>
      <c r="H213" s="107" t="s">
        <v>252</v>
      </c>
      <c r="I213" s="94" t="s">
        <v>231</v>
      </c>
      <c r="J213" s="166">
        <v>3</v>
      </c>
      <c r="K213" s="166">
        <v>1</v>
      </c>
      <c r="L213" s="166">
        <v>0</v>
      </c>
      <c r="M213" s="166">
        <v>20809000</v>
      </c>
      <c r="N213" s="166">
        <v>6383544</v>
      </c>
      <c r="O213" s="166">
        <v>0</v>
      </c>
    </row>
    <row r="214" spans="1:16">
      <c r="A214" s="673" t="s">
        <v>330</v>
      </c>
      <c r="B214" s="674"/>
      <c r="C214" s="674"/>
      <c r="D214" s="674"/>
      <c r="E214" s="674"/>
      <c r="F214" s="674"/>
      <c r="G214" s="674"/>
      <c r="H214" s="674"/>
      <c r="I214" s="674"/>
      <c r="J214" s="674"/>
      <c r="K214" s="674"/>
      <c r="L214" s="674"/>
      <c r="M214" s="674"/>
      <c r="N214" s="674"/>
      <c r="O214" s="675"/>
    </row>
    <row r="215" spans="1:16">
      <c r="A215" s="495" t="s">
        <v>1053</v>
      </c>
      <c r="B215" s="492"/>
      <c r="C215" s="492"/>
      <c r="D215" s="492"/>
      <c r="E215" s="492"/>
      <c r="F215" s="492"/>
      <c r="G215" s="492"/>
      <c r="H215" s="492"/>
      <c r="I215" s="492"/>
      <c r="J215" s="492"/>
      <c r="K215" s="492"/>
      <c r="L215" s="492"/>
      <c r="M215" s="492"/>
      <c r="N215" s="492"/>
      <c r="O215" s="493"/>
    </row>
    <row r="216" spans="1:16">
      <c r="A216" s="495" t="s">
        <v>1054</v>
      </c>
      <c r="B216" s="492"/>
      <c r="C216" s="492"/>
      <c r="D216" s="492"/>
      <c r="E216" s="492"/>
      <c r="F216" s="492"/>
      <c r="G216" s="492"/>
      <c r="H216" s="492"/>
      <c r="I216" s="492"/>
      <c r="J216" s="492"/>
      <c r="K216" s="492"/>
      <c r="L216" s="492"/>
      <c r="M216" s="492"/>
      <c r="N216" s="492"/>
      <c r="O216" s="493"/>
    </row>
    <row r="217" spans="1:16">
      <c r="A217" s="495"/>
      <c r="B217" s="492"/>
      <c r="C217" s="492"/>
      <c r="D217" s="492"/>
      <c r="E217" s="492"/>
      <c r="F217" s="492"/>
      <c r="G217" s="492"/>
      <c r="H217" s="492"/>
      <c r="I217" s="492"/>
      <c r="J217" s="492"/>
      <c r="K217" s="492"/>
      <c r="L217" s="492"/>
      <c r="M217" s="492"/>
      <c r="N217" s="492"/>
      <c r="O217" s="493"/>
    </row>
    <row r="218" spans="1:16">
      <c r="A218" s="673" t="s">
        <v>336</v>
      </c>
      <c r="B218" s="674"/>
      <c r="C218" s="674"/>
      <c r="D218" s="674"/>
      <c r="E218" s="674"/>
      <c r="F218" s="674"/>
      <c r="G218" s="674"/>
      <c r="H218" s="674"/>
      <c r="I218" s="674"/>
      <c r="J218" s="674"/>
      <c r="K218" s="674"/>
      <c r="L218" s="674"/>
      <c r="M218" s="674"/>
      <c r="N218" s="674"/>
      <c r="O218" s="675"/>
    </row>
    <row r="219" spans="1:16">
      <c r="A219" s="495" t="s">
        <v>433</v>
      </c>
      <c r="B219" s="496"/>
      <c r="C219" s="496"/>
      <c r="D219" s="496"/>
      <c r="E219" s="496"/>
      <c r="F219" s="496"/>
      <c r="G219" s="496"/>
      <c r="H219" s="496"/>
      <c r="I219" s="496"/>
      <c r="J219" s="496"/>
      <c r="K219" s="496"/>
      <c r="L219" s="496"/>
      <c r="M219" s="496"/>
      <c r="N219" s="496"/>
      <c r="O219" s="497"/>
    </row>
    <row r="220" spans="1:16">
      <c r="A220" s="495" t="s">
        <v>536</v>
      </c>
      <c r="B220" s="496"/>
      <c r="C220" s="496"/>
      <c r="D220" s="496"/>
      <c r="E220" s="496"/>
      <c r="F220" s="496"/>
      <c r="G220" s="496"/>
      <c r="H220" s="496"/>
      <c r="I220" s="496"/>
      <c r="J220" s="496"/>
      <c r="K220" s="496"/>
      <c r="L220" s="496"/>
      <c r="M220" s="496"/>
      <c r="N220" s="496"/>
      <c r="O220" s="497"/>
    </row>
    <row r="221" spans="1:16">
      <c r="A221" s="676" t="s">
        <v>537</v>
      </c>
      <c r="B221" s="677"/>
      <c r="C221" s="677"/>
      <c r="D221" s="677"/>
      <c r="E221" s="677"/>
      <c r="F221" s="677"/>
      <c r="G221" s="677"/>
      <c r="H221" s="677"/>
      <c r="I221" s="677"/>
      <c r="J221" s="677"/>
      <c r="K221" s="677"/>
      <c r="L221" s="677"/>
      <c r="M221" s="677"/>
      <c r="N221" s="677"/>
      <c r="O221" s="678"/>
    </row>
    <row r="222" spans="1:16">
      <c r="A222" s="495" t="s">
        <v>538</v>
      </c>
      <c r="B222" s="496"/>
      <c r="C222" s="496"/>
      <c r="D222" s="496"/>
      <c r="E222" s="496"/>
      <c r="F222" s="496"/>
      <c r="G222" s="496"/>
      <c r="H222" s="496"/>
      <c r="I222" s="496"/>
      <c r="J222" s="496"/>
      <c r="K222" s="496"/>
      <c r="L222" s="496"/>
      <c r="M222" s="496"/>
      <c r="N222" s="496"/>
      <c r="O222" s="497"/>
    </row>
    <row r="223" spans="1:16" ht="19.5" customHeight="1">
      <c r="A223" s="607" t="s">
        <v>84</v>
      </c>
      <c r="B223" s="607" t="s">
        <v>127</v>
      </c>
      <c r="C223" s="607" t="s">
        <v>44</v>
      </c>
      <c r="D223" s="607" t="s">
        <v>42</v>
      </c>
      <c r="E223" s="607" t="s">
        <v>43</v>
      </c>
      <c r="F223" s="607" t="s">
        <v>12</v>
      </c>
      <c r="G223" s="607" t="s">
        <v>75</v>
      </c>
      <c r="H223" s="682" t="s">
        <v>13</v>
      </c>
      <c r="I223" s="607" t="s">
        <v>128</v>
      </c>
      <c r="J223" s="625" t="s">
        <v>129</v>
      </c>
      <c r="K223" s="626"/>
      <c r="L223" s="672"/>
      <c r="M223" s="625" t="s">
        <v>130</v>
      </c>
      <c r="N223" s="626"/>
      <c r="O223" s="672"/>
    </row>
    <row r="224" spans="1:16" ht="19.899999999999999" customHeight="1">
      <c r="A224" s="608"/>
      <c r="B224" s="608"/>
      <c r="C224" s="608"/>
      <c r="D224" s="608"/>
      <c r="E224" s="608"/>
      <c r="F224" s="608"/>
      <c r="G224" s="608"/>
      <c r="H224" s="683"/>
      <c r="I224" s="608"/>
      <c r="J224" s="494" t="s">
        <v>131</v>
      </c>
      <c r="K224" s="494" t="s">
        <v>188</v>
      </c>
      <c r="L224" s="494" t="s">
        <v>132</v>
      </c>
      <c r="M224" s="494" t="s">
        <v>90</v>
      </c>
      <c r="N224" s="494" t="s">
        <v>189</v>
      </c>
      <c r="O224" s="494" t="s">
        <v>21</v>
      </c>
    </row>
    <row r="225" spans="1:15" ht="25.5">
      <c r="A225" s="94" t="s">
        <v>324</v>
      </c>
      <c r="B225" s="94" t="s">
        <v>324</v>
      </c>
      <c r="C225" s="94" t="s">
        <v>325</v>
      </c>
      <c r="D225" s="94" t="s">
        <v>345</v>
      </c>
      <c r="E225" s="94" t="s">
        <v>350</v>
      </c>
      <c r="F225" s="94" t="s">
        <v>352</v>
      </c>
      <c r="G225" s="94"/>
      <c r="H225" s="107" t="s">
        <v>253</v>
      </c>
      <c r="I225" s="94" t="s">
        <v>231</v>
      </c>
      <c r="J225" s="166">
        <v>21</v>
      </c>
      <c r="K225" s="166">
        <v>2</v>
      </c>
      <c r="L225" s="166">
        <v>2</v>
      </c>
      <c r="M225" s="166">
        <v>11255293</v>
      </c>
      <c r="N225" s="166">
        <v>159222.25</v>
      </c>
      <c r="O225" s="166">
        <v>159222.25</v>
      </c>
    </row>
    <row r="226" spans="1:15">
      <c r="A226" s="673" t="s">
        <v>330</v>
      </c>
      <c r="B226" s="674"/>
      <c r="C226" s="674"/>
      <c r="D226" s="674"/>
      <c r="E226" s="674"/>
      <c r="F226" s="674"/>
      <c r="G226" s="674"/>
      <c r="H226" s="674"/>
      <c r="I226" s="674"/>
      <c r="J226" s="674"/>
      <c r="K226" s="674"/>
      <c r="L226" s="674"/>
      <c r="M226" s="674"/>
      <c r="N226" s="674"/>
      <c r="O226" s="675"/>
    </row>
    <row r="227" spans="1:15">
      <c r="A227" s="495" t="s">
        <v>457</v>
      </c>
      <c r="B227" s="496"/>
      <c r="C227" s="496"/>
      <c r="D227" s="496"/>
      <c r="E227" s="496"/>
      <c r="F227" s="496"/>
      <c r="G227" s="496"/>
      <c r="H227" s="496"/>
      <c r="I227" s="496"/>
      <c r="J227" s="496"/>
      <c r="K227" s="496"/>
      <c r="L227" s="496"/>
      <c r="M227" s="496"/>
      <c r="N227" s="496"/>
      <c r="O227" s="497"/>
    </row>
    <row r="228" spans="1:15">
      <c r="A228" s="495"/>
      <c r="B228" s="496"/>
      <c r="C228" s="496"/>
      <c r="D228" s="496"/>
      <c r="E228" s="496"/>
      <c r="F228" s="496"/>
      <c r="G228" s="496"/>
      <c r="H228" s="496"/>
      <c r="I228" s="496"/>
      <c r="J228" s="496"/>
      <c r="K228" s="496"/>
      <c r="L228" s="496"/>
      <c r="M228" s="496"/>
      <c r="N228" s="496"/>
      <c r="O228" s="497"/>
    </row>
    <row r="229" spans="1:15">
      <c r="A229" s="673" t="s">
        <v>336</v>
      </c>
      <c r="B229" s="674"/>
      <c r="C229" s="674"/>
      <c r="D229" s="674"/>
      <c r="E229" s="674"/>
      <c r="F229" s="674"/>
      <c r="G229" s="674"/>
      <c r="H229" s="674"/>
      <c r="I229" s="674"/>
      <c r="J229" s="674"/>
      <c r="K229" s="674"/>
      <c r="L229" s="674"/>
      <c r="M229" s="674"/>
      <c r="N229" s="674"/>
      <c r="O229" s="675"/>
    </row>
    <row r="230" spans="1:15">
      <c r="A230" s="495" t="s">
        <v>434</v>
      </c>
      <c r="B230" s="496"/>
      <c r="C230" s="496"/>
      <c r="D230" s="496"/>
      <c r="E230" s="496"/>
      <c r="F230" s="496"/>
      <c r="G230" s="496"/>
      <c r="H230" s="496"/>
      <c r="I230" s="496"/>
      <c r="J230" s="496"/>
      <c r="K230" s="496"/>
      <c r="L230" s="496"/>
      <c r="M230" s="496"/>
      <c r="N230" s="496"/>
      <c r="O230" s="497"/>
    </row>
    <row r="231" spans="1:15">
      <c r="A231" s="495" t="s">
        <v>539</v>
      </c>
      <c r="B231" s="496"/>
      <c r="C231" s="496"/>
      <c r="D231" s="496"/>
      <c r="E231" s="496"/>
      <c r="F231" s="496"/>
      <c r="G231" s="496"/>
      <c r="H231" s="496"/>
      <c r="I231" s="496"/>
      <c r="J231" s="496"/>
      <c r="K231" s="496"/>
      <c r="L231" s="496"/>
      <c r="M231" s="496"/>
      <c r="N231" s="496"/>
      <c r="O231" s="497"/>
    </row>
    <row r="232" spans="1:15">
      <c r="A232" s="676" t="s">
        <v>540</v>
      </c>
      <c r="B232" s="677"/>
      <c r="C232" s="677"/>
      <c r="D232" s="677"/>
      <c r="E232" s="677"/>
      <c r="F232" s="677"/>
      <c r="G232" s="677"/>
      <c r="H232" s="677"/>
      <c r="I232" s="677"/>
      <c r="J232" s="677"/>
      <c r="K232" s="677"/>
      <c r="L232" s="677"/>
      <c r="M232" s="677"/>
      <c r="N232" s="677"/>
      <c r="O232" s="678"/>
    </row>
    <row r="233" spans="1:15">
      <c r="A233" s="495" t="s">
        <v>541</v>
      </c>
      <c r="B233" s="496"/>
      <c r="C233" s="496"/>
      <c r="D233" s="496"/>
      <c r="E233" s="496"/>
      <c r="F233" s="496"/>
      <c r="G233" s="496"/>
      <c r="H233" s="496"/>
      <c r="I233" s="496"/>
      <c r="J233" s="496"/>
      <c r="K233" s="496"/>
      <c r="L233" s="496"/>
      <c r="M233" s="496"/>
      <c r="N233" s="496"/>
      <c r="O233" s="497"/>
    </row>
    <row r="234" spans="1:15" ht="19.5" customHeight="1">
      <c r="A234" s="607" t="s">
        <v>84</v>
      </c>
      <c r="B234" s="607" t="s">
        <v>127</v>
      </c>
      <c r="C234" s="607" t="s">
        <v>44</v>
      </c>
      <c r="D234" s="607" t="s">
        <v>42</v>
      </c>
      <c r="E234" s="607" t="s">
        <v>43</v>
      </c>
      <c r="F234" s="607" t="s">
        <v>12</v>
      </c>
      <c r="G234" s="607" t="s">
        <v>75</v>
      </c>
      <c r="H234" s="682" t="s">
        <v>13</v>
      </c>
      <c r="I234" s="607" t="s">
        <v>128</v>
      </c>
      <c r="J234" s="625" t="s">
        <v>129</v>
      </c>
      <c r="K234" s="626"/>
      <c r="L234" s="672"/>
      <c r="M234" s="625" t="s">
        <v>130</v>
      </c>
      <c r="N234" s="626"/>
      <c r="O234" s="672"/>
    </row>
    <row r="235" spans="1:15" ht="19.899999999999999" customHeight="1">
      <c r="A235" s="608"/>
      <c r="B235" s="608"/>
      <c r="C235" s="608"/>
      <c r="D235" s="608"/>
      <c r="E235" s="608"/>
      <c r="F235" s="608"/>
      <c r="G235" s="608"/>
      <c r="H235" s="683"/>
      <c r="I235" s="608"/>
      <c r="J235" s="494" t="s">
        <v>131</v>
      </c>
      <c r="K235" s="494" t="s">
        <v>188</v>
      </c>
      <c r="L235" s="494" t="s">
        <v>132</v>
      </c>
      <c r="M235" s="494" t="s">
        <v>90</v>
      </c>
      <c r="N235" s="494" t="s">
        <v>189</v>
      </c>
      <c r="O235" s="494" t="s">
        <v>21</v>
      </c>
    </row>
    <row r="236" spans="1:15">
      <c r="A236" s="94" t="s">
        <v>324</v>
      </c>
      <c r="B236" s="94" t="s">
        <v>324</v>
      </c>
      <c r="C236" s="94" t="s">
        <v>325</v>
      </c>
      <c r="D236" s="94" t="s">
        <v>345</v>
      </c>
      <c r="E236" s="94" t="s">
        <v>350</v>
      </c>
      <c r="F236" s="94" t="s">
        <v>353</v>
      </c>
      <c r="G236" s="94"/>
      <c r="H236" s="107" t="s">
        <v>254</v>
      </c>
      <c r="I236" s="94" t="s">
        <v>239</v>
      </c>
      <c r="J236" s="166">
        <v>900</v>
      </c>
      <c r="K236" s="166">
        <v>900</v>
      </c>
      <c r="L236" s="166">
        <v>906</v>
      </c>
      <c r="M236" s="166">
        <v>9135794</v>
      </c>
      <c r="N236" s="166">
        <v>1014547.88</v>
      </c>
      <c r="O236" s="166">
        <v>812047.88</v>
      </c>
    </row>
    <row r="237" spans="1:15">
      <c r="A237" s="673" t="s">
        <v>330</v>
      </c>
      <c r="B237" s="674"/>
      <c r="C237" s="674"/>
      <c r="D237" s="674"/>
      <c r="E237" s="674"/>
      <c r="F237" s="674"/>
      <c r="G237" s="674"/>
      <c r="H237" s="674"/>
      <c r="I237" s="674"/>
      <c r="J237" s="674"/>
      <c r="K237" s="674"/>
      <c r="L237" s="674"/>
      <c r="M237" s="674"/>
      <c r="N237" s="674"/>
      <c r="O237" s="675"/>
    </row>
    <row r="238" spans="1:15">
      <c r="A238" s="495" t="s">
        <v>458</v>
      </c>
      <c r="B238" s="496"/>
      <c r="C238" s="496"/>
      <c r="D238" s="496"/>
      <c r="E238" s="496"/>
      <c r="F238" s="496"/>
      <c r="G238" s="496"/>
      <c r="H238" s="496"/>
      <c r="I238" s="496"/>
      <c r="J238" s="496"/>
      <c r="K238" s="496"/>
      <c r="L238" s="496"/>
      <c r="M238" s="496"/>
      <c r="N238" s="496"/>
      <c r="O238" s="497"/>
    </row>
    <row r="239" spans="1:15">
      <c r="A239" s="495"/>
      <c r="B239" s="496"/>
      <c r="C239" s="496"/>
      <c r="D239" s="496"/>
      <c r="E239" s="496"/>
      <c r="F239" s="496"/>
      <c r="G239" s="496"/>
      <c r="H239" s="496"/>
      <c r="I239" s="496"/>
      <c r="J239" s="496"/>
      <c r="K239" s="496"/>
      <c r="L239" s="496"/>
      <c r="M239" s="496"/>
      <c r="N239" s="496"/>
      <c r="O239" s="497"/>
    </row>
    <row r="240" spans="1:15">
      <c r="A240" s="673" t="s">
        <v>331</v>
      </c>
      <c r="B240" s="674"/>
      <c r="C240" s="674"/>
      <c r="D240" s="674"/>
      <c r="E240" s="674"/>
      <c r="F240" s="674"/>
      <c r="G240" s="674"/>
      <c r="H240" s="674"/>
      <c r="I240" s="674"/>
      <c r="J240" s="674"/>
      <c r="K240" s="674"/>
      <c r="L240" s="674"/>
      <c r="M240" s="674"/>
      <c r="N240" s="674"/>
      <c r="O240" s="675"/>
    </row>
    <row r="241" spans="1:15" ht="28.5" customHeight="1">
      <c r="A241" s="679" t="s">
        <v>542</v>
      </c>
      <c r="B241" s="680"/>
      <c r="C241" s="680"/>
      <c r="D241" s="680"/>
      <c r="E241" s="680"/>
      <c r="F241" s="680"/>
      <c r="G241" s="680"/>
      <c r="H241" s="680"/>
      <c r="I241" s="680"/>
      <c r="J241" s="680"/>
      <c r="K241" s="680"/>
      <c r="L241" s="680"/>
      <c r="M241" s="680"/>
      <c r="N241" s="680"/>
      <c r="O241" s="681"/>
    </row>
    <row r="242" spans="1:15">
      <c r="A242" s="495" t="s">
        <v>543</v>
      </c>
      <c r="B242" s="496"/>
      <c r="C242" s="496"/>
      <c r="D242" s="496"/>
      <c r="E242" s="496"/>
      <c r="F242" s="496"/>
      <c r="G242" s="496"/>
      <c r="H242" s="496"/>
      <c r="I242" s="496"/>
      <c r="J242" s="496"/>
      <c r="K242" s="496"/>
      <c r="L242" s="496"/>
      <c r="M242" s="496"/>
      <c r="N242" s="496"/>
      <c r="O242" s="497"/>
    </row>
    <row r="243" spans="1:15">
      <c r="A243" s="495" t="s">
        <v>544</v>
      </c>
      <c r="B243" s="496"/>
      <c r="C243" s="496"/>
      <c r="D243" s="496"/>
      <c r="E243" s="496"/>
      <c r="F243" s="496"/>
      <c r="G243" s="496"/>
      <c r="H243" s="496"/>
      <c r="I243" s="496"/>
      <c r="J243" s="496"/>
      <c r="K243" s="496"/>
      <c r="L243" s="496"/>
      <c r="M243" s="496"/>
      <c r="N243" s="496"/>
      <c r="O243" s="497"/>
    </row>
    <row r="244" spans="1:15" ht="27.75" customHeight="1">
      <c r="A244" s="679" t="s">
        <v>399</v>
      </c>
      <c r="B244" s="680"/>
      <c r="C244" s="680"/>
      <c r="D244" s="680"/>
      <c r="E244" s="680"/>
      <c r="F244" s="680"/>
      <c r="G244" s="680"/>
      <c r="H244" s="680"/>
      <c r="I244" s="680"/>
      <c r="J244" s="680"/>
      <c r="K244" s="680"/>
      <c r="L244" s="680"/>
      <c r="M244" s="680"/>
      <c r="N244" s="680"/>
      <c r="O244" s="681"/>
    </row>
    <row r="245" spans="1:15" ht="19.5" customHeight="1">
      <c r="A245" s="607" t="s">
        <v>84</v>
      </c>
      <c r="B245" s="607" t="s">
        <v>127</v>
      </c>
      <c r="C245" s="607" t="s">
        <v>44</v>
      </c>
      <c r="D245" s="607" t="s">
        <v>42</v>
      </c>
      <c r="E245" s="607" t="s">
        <v>43</v>
      </c>
      <c r="F245" s="607" t="s">
        <v>12</v>
      </c>
      <c r="G245" s="607" t="s">
        <v>75</v>
      </c>
      <c r="H245" s="682" t="s">
        <v>13</v>
      </c>
      <c r="I245" s="607" t="s">
        <v>128</v>
      </c>
      <c r="J245" s="625" t="s">
        <v>129</v>
      </c>
      <c r="K245" s="626"/>
      <c r="L245" s="672"/>
      <c r="M245" s="625" t="s">
        <v>130</v>
      </c>
      <c r="N245" s="626"/>
      <c r="O245" s="672"/>
    </row>
    <row r="246" spans="1:15" ht="19.899999999999999" customHeight="1">
      <c r="A246" s="608"/>
      <c r="B246" s="608"/>
      <c r="C246" s="608"/>
      <c r="D246" s="608"/>
      <c r="E246" s="608"/>
      <c r="F246" s="608"/>
      <c r="G246" s="608"/>
      <c r="H246" s="683"/>
      <c r="I246" s="608"/>
      <c r="J246" s="494" t="s">
        <v>131</v>
      </c>
      <c r="K246" s="494" t="s">
        <v>188</v>
      </c>
      <c r="L246" s="494" t="s">
        <v>132</v>
      </c>
      <c r="M246" s="494" t="s">
        <v>90</v>
      </c>
      <c r="N246" s="494" t="s">
        <v>189</v>
      </c>
      <c r="O246" s="494" t="s">
        <v>21</v>
      </c>
    </row>
    <row r="247" spans="1:15">
      <c r="A247" s="94" t="s">
        <v>324</v>
      </c>
      <c r="B247" s="94" t="s">
        <v>324</v>
      </c>
      <c r="C247" s="94" t="s">
        <v>325</v>
      </c>
      <c r="D247" s="94" t="s">
        <v>345</v>
      </c>
      <c r="E247" s="94" t="s">
        <v>350</v>
      </c>
      <c r="F247" s="94" t="s">
        <v>354</v>
      </c>
      <c r="G247" s="94"/>
      <c r="H247" s="107" t="s">
        <v>255</v>
      </c>
      <c r="I247" s="94" t="s">
        <v>239</v>
      </c>
      <c r="J247" s="166">
        <v>17230</v>
      </c>
      <c r="K247" s="166">
        <v>4307.5</v>
      </c>
      <c r="L247" s="166">
        <v>8185</v>
      </c>
      <c r="M247" s="166">
        <v>72596038</v>
      </c>
      <c r="N247" s="166">
        <v>10442077.5</v>
      </c>
      <c r="O247" s="166">
        <v>10438577.5</v>
      </c>
    </row>
    <row r="248" spans="1:15">
      <c r="A248" s="673" t="s">
        <v>330</v>
      </c>
      <c r="B248" s="674"/>
      <c r="C248" s="674"/>
      <c r="D248" s="674"/>
      <c r="E248" s="674"/>
      <c r="F248" s="674"/>
      <c r="G248" s="674"/>
      <c r="H248" s="674"/>
      <c r="I248" s="674"/>
      <c r="J248" s="674"/>
      <c r="K248" s="674"/>
      <c r="L248" s="674"/>
      <c r="M248" s="674"/>
      <c r="N248" s="674"/>
      <c r="O248" s="675"/>
    </row>
    <row r="249" spans="1:15">
      <c r="A249" s="495" t="s">
        <v>459</v>
      </c>
      <c r="B249" s="496"/>
      <c r="C249" s="496"/>
      <c r="D249" s="496"/>
      <c r="E249" s="496"/>
      <c r="F249" s="496"/>
      <c r="G249" s="496"/>
      <c r="H249" s="496"/>
      <c r="I249" s="496"/>
      <c r="J249" s="496"/>
      <c r="K249" s="496"/>
      <c r="L249" s="496"/>
      <c r="M249" s="496"/>
      <c r="N249" s="496"/>
      <c r="O249" s="497"/>
    </row>
    <row r="250" spans="1:15">
      <c r="A250" s="673" t="s">
        <v>331</v>
      </c>
      <c r="B250" s="674"/>
      <c r="C250" s="674"/>
      <c r="D250" s="674"/>
      <c r="E250" s="674"/>
      <c r="F250" s="674"/>
      <c r="G250" s="674"/>
      <c r="H250" s="674"/>
      <c r="I250" s="674"/>
      <c r="J250" s="674"/>
      <c r="K250" s="674"/>
      <c r="L250" s="674"/>
      <c r="M250" s="674"/>
      <c r="N250" s="674"/>
      <c r="O250" s="675"/>
    </row>
    <row r="251" spans="1:15" ht="52.5" customHeight="1">
      <c r="A251" s="679" t="s">
        <v>545</v>
      </c>
      <c r="B251" s="680"/>
      <c r="C251" s="680"/>
      <c r="D251" s="680"/>
      <c r="E251" s="680"/>
      <c r="F251" s="680"/>
      <c r="G251" s="680"/>
      <c r="H251" s="680"/>
      <c r="I251" s="680"/>
      <c r="J251" s="680"/>
      <c r="K251" s="680"/>
      <c r="L251" s="680"/>
      <c r="M251" s="680"/>
      <c r="N251" s="680"/>
      <c r="O251" s="681"/>
    </row>
    <row r="252" spans="1:15">
      <c r="A252" s="495" t="s">
        <v>546</v>
      </c>
      <c r="B252" s="496"/>
      <c r="C252" s="496"/>
      <c r="D252" s="496"/>
      <c r="E252" s="496"/>
      <c r="F252" s="496"/>
      <c r="G252" s="496"/>
      <c r="H252" s="496"/>
      <c r="I252" s="496"/>
      <c r="J252" s="496"/>
      <c r="K252" s="496"/>
      <c r="L252" s="496"/>
      <c r="M252" s="496"/>
      <c r="N252" s="496"/>
      <c r="O252" s="497"/>
    </row>
    <row r="253" spans="1:15">
      <c r="A253" s="495" t="s">
        <v>415</v>
      </c>
      <c r="B253" s="496"/>
      <c r="C253" s="496"/>
      <c r="D253" s="496"/>
      <c r="E253" s="496"/>
      <c r="F253" s="496"/>
      <c r="G253" s="496"/>
      <c r="H253" s="496"/>
      <c r="I253" s="496"/>
      <c r="J253" s="496"/>
      <c r="K253" s="496"/>
      <c r="L253" s="496"/>
      <c r="M253" s="496"/>
      <c r="N253" s="496"/>
      <c r="O253" s="497"/>
    </row>
    <row r="254" spans="1:15">
      <c r="A254" s="676"/>
      <c r="B254" s="677"/>
      <c r="C254" s="677"/>
      <c r="D254" s="677"/>
      <c r="E254" s="677"/>
      <c r="F254" s="677"/>
      <c r="G254" s="677"/>
      <c r="H254" s="677"/>
      <c r="I254" s="677"/>
      <c r="J254" s="677"/>
      <c r="K254" s="677"/>
      <c r="L254" s="677"/>
      <c r="M254" s="677"/>
      <c r="N254" s="677"/>
      <c r="O254" s="678"/>
    </row>
    <row r="255" spans="1:15">
      <c r="A255" s="495" t="s">
        <v>416</v>
      </c>
      <c r="B255" s="496"/>
      <c r="C255" s="496"/>
      <c r="D255" s="496"/>
      <c r="E255" s="496"/>
      <c r="F255" s="496"/>
      <c r="G255" s="496"/>
      <c r="H255" s="496"/>
      <c r="I255" s="496"/>
      <c r="J255" s="496"/>
      <c r="K255" s="496"/>
      <c r="L255" s="496"/>
      <c r="M255" s="496"/>
      <c r="N255" s="496"/>
      <c r="O255" s="497"/>
    </row>
    <row r="256" spans="1:15">
      <c r="A256" s="495" t="s">
        <v>547</v>
      </c>
      <c r="B256" s="496"/>
      <c r="C256" s="496"/>
      <c r="D256" s="496"/>
      <c r="E256" s="496"/>
      <c r="F256" s="496"/>
      <c r="G256" s="496"/>
      <c r="H256" s="496"/>
      <c r="I256" s="496"/>
      <c r="J256" s="496"/>
      <c r="K256" s="496"/>
      <c r="L256" s="496"/>
      <c r="M256" s="496"/>
      <c r="N256" s="496"/>
      <c r="O256" s="497"/>
    </row>
    <row r="257" spans="1:15">
      <c r="A257" s="495" t="s">
        <v>548</v>
      </c>
      <c r="B257" s="496"/>
      <c r="C257" s="496"/>
      <c r="D257" s="496"/>
      <c r="E257" s="496"/>
      <c r="F257" s="496"/>
      <c r="G257" s="496"/>
      <c r="H257" s="496"/>
      <c r="I257" s="496"/>
      <c r="J257" s="496"/>
      <c r="K257" s="496"/>
      <c r="L257" s="496"/>
      <c r="M257" s="496"/>
      <c r="N257" s="496"/>
      <c r="O257" s="497"/>
    </row>
    <row r="258" spans="1:15" ht="28.5" customHeight="1">
      <c r="A258" s="679" t="s">
        <v>549</v>
      </c>
      <c r="B258" s="680"/>
      <c r="C258" s="680"/>
      <c r="D258" s="680"/>
      <c r="E258" s="680"/>
      <c r="F258" s="680"/>
      <c r="G258" s="680"/>
      <c r="H258" s="680"/>
      <c r="I258" s="680"/>
      <c r="J258" s="680"/>
      <c r="K258" s="680"/>
      <c r="L258" s="680"/>
      <c r="M258" s="680"/>
      <c r="N258" s="680"/>
      <c r="O258" s="681"/>
    </row>
    <row r="259" spans="1:15" s="57" customFormat="1">
      <c r="A259" s="495"/>
      <c r="B259" s="496"/>
      <c r="C259" s="496"/>
      <c r="D259" s="496"/>
      <c r="E259" s="496"/>
      <c r="F259" s="496"/>
      <c r="G259" s="496"/>
      <c r="H259" s="496"/>
      <c r="I259" s="496"/>
      <c r="J259" s="496"/>
      <c r="K259" s="496"/>
      <c r="L259" s="496"/>
      <c r="M259" s="496"/>
      <c r="N259" s="496"/>
      <c r="O259" s="497"/>
    </row>
    <row r="260" spans="1:15" s="57" customFormat="1" ht="24.75" customHeight="1">
      <c r="A260" s="679" t="s">
        <v>421</v>
      </c>
      <c r="B260" s="680"/>
      <c r="C260" s="680"/>
      <c r="D260" s="680"/>
      <c r="E260" s="680"/>
      <c r="F260" s="680"/>
      <c r="G260" s="680"/>
      <c r="H260" s="680"/>
      <c r="I260" s="680"/>
      <c r="J260" s="680"/>
      <c r="K260" s="680"/>
      <c r="L260" s="680"/>
      <c r="M260" s="680"/>
      <c r="N260" s="680"/>
      <c r="O260" s="681"/>
    </row>
    <row r="261" spans="1:15" s="57" customFormat="1" ht="28.5" customHeight="1">
      <c r="A261" s="679" t="s">
        <v>550</v>
      </c>
      <c r="B261" s="680"/>
      <c r="C261" s="680"/>
      <c r="D261" s="680"/>
      <c r="E261" s="680"/>
      <c r="F261" s="680"/>
      <c r="G261" s="680"/>
      <c r="H261" s="680"/>
      <c r="I261" s="680"/>
      <c r="J261" s="680"/>
      <c r="K261" s="680"/>
      <c r="L261" s="680"/>
      <c r="M261" s="680"/>
      <c r="N261" s="680"/>
      <c r="O261" s="681"/>
    </row>
    <row r="262" spans="1:15" s="57" customFormat="1">
      <c r="A262" s="206" t="s">
        <v>551</v>
      </c>
      <c r="B262" s="207"/>
      <c r="C262" s="207"/>
      <c r="D262" s="207"/>
      <c r="E262" s="207"/>
      <c r="F262" s="207"/>
      <c r="G262" s="207"/>
      <c r="H262" s="207"/>
      <c r="I262" s="207"/>
      <c r="J262" s="207"/>
      <c r="K262" s="207"/>
      <c r="L262" s="207"/>
      <c r="M262" s="207"/>
      <c r="N262" s="207"/>
      <c r="O262" s="208"/>
    </row>
    <row r="263" spans="1:15">
      <c r="A263" s="91" t="s">
        <v>324</v>
      </c>
      <c r="B263" s="91" t="s">
        <v>355</v>
      </c>
      <c r="C263" s="91" t="s">
        <v>332</v>
      </c>
      <c r="D263" s="91" t="s">
        <v>324</v>
      </c>
      <c r="E263" s="91" t="s">
        <v>325</v>
      </c>
      <c r="F263" s="91">
        <v>232</v>
      </c>
      <c r="G263" s="91"/>
      <c r="H263" s="193" t="s">
        <v>259</v>
      </c>
      <c r="I263" s="91" t="s">
        <v>239</v>
      </c>
      <c r="J263" s="165">
        <v>4300</v>
      </c>
      <c r="K263" s="165">
        <v>1022</v>
      </c>
      <c r="L263" s="165">
        <v>1320</v>
      </c>
      <c r="M263" s="165">
        <v>197000</v>
      </c>
      <c r="N263" s="165">
        <v>0</v>
      </c>
      <c r="O263" s="165">
        <v>0</v>
      </c>
    </row>
    <row r="264" spans="1:15">
      <c r="A264" s="673" t="s">
        <v>330</v>
      </c>
      <c r="B264" s="674"/>
      <c r="C264" s="674"/>
      <c r="D264" s="674"/>
      <c r="E264" s="674"/>
      <c r="F264" s="674"/>
      <c r="G264" s="674"/>
      <c r="H264" s="674"/>
      <c r="I264" s="674"/>
      <c r="J264" s="674"/>
      <c r="K264" s="674"/>
      <c r="L264" s="674"/>
      <c r="M264" s="674"/>
      <c r="N264" s="674"/>
      <c r="O264" s="675"/>
    </row>
    <row r="265" spans="1:15">
      <c r="A265" s="495" t="s">
        <v>460</v>
      </c>
      <c r="B265" s="496"/>
      <c r="C265" s="496"/>
      <c r="D265" s="496"/>
      <c r="E265" s="496"/>
      <c r="F265" s="496"/>
      <c r="G265" s="496"/>
      <c r="H265" s="496"/>
      <c r="I265" s="496"/>
      <c r="J265" s="496"/>
      <c r="K265" s="496"/>
      <c r="L265" s="496"/>
      <c r="M265" s="496"/>
      <c r="N265" s="496"/>
      <c r="O265" s="497"/>
    </row>
    <row r="266" spans="1:15">
      <c r="A266" s="495"/>
      <c r="B266" s="496"/>
      <c r="C266" s="496"/>
      <c r="D266" s="496"/>
      <c r="E266" s="496"/>
      <c r="F266" s="496"/>
      <c r="G266" s="496"/>
      <c r="H266" s="496"/>
      <c r="I266" s="496"/>
      <c r="J266" s="496"/>
      <c r="K266" s="496"/>
      <c r="L266" s="496"/>
      <c r="M266" s="496"/>
      <c r="N266" s="496"/>
      <c r="O266" s="497"/>
    </row>
    <row r="267" spans="1:15">
      <c r="A267" s="673" t="s">
        <v>331</v>
      </c>
      <c r="B267" s="674"/>
      <c r="C267" s="674"/>
      <c r="D267" s="674"/>
      <c r="E267" s="674"/>
      <c r="F267" s="674"/>
      <c r="G267" s="674"/>
      <c r="H267" s="674"/>
      <c r="I267" s="674"/>
      <c r="J267" s="674"/>
      <c r="K267" s="674"/>
      <c r="L267" s="674"/>
      <c r="M267" s="674"/>
      <c r="N267" s="674"/>
      <c r="O267" s="675"/>
    </row>
    <row r="268" spans="1:15">
      <c r="A268" s="679" t="s">
        <v>365</v>
      </c>
      <c r="B268" s="680"/>
      <c r="C268" s="680"/>
      <c r="D268" s="680"/>
      <c r="E268" s="680"/>
      <c r="F268" s="680"/>
      <c r="G268" s="680"/>
      <c r="H268" s="680"/>
      <c r="I268" s="680"/>
      <c r="J268" s="680"/>
      <c r="K268" s="680"/>
      <c r="L268" s="680"/>
      <c r="M268" s="680"/>
      <c r="N268" s="680"/>
      <c r="O268" s="681"/>
    </row>
    <row r="269" spans="1:15">
      <c r="A269" s="498"/>
      <c r="B269" s="496"/>
      <c r="C269" s="496"/>
      <c r="D269" s="496"/>
      <c r="E269" s="496"/>
      <c r="F269" s="496"/>
      <c r="G269" s="496"/>
      <c r="H269" s="496"/>
      <c r="I269" s="496"/>
      <c r="J269" s="496"/>
      <c r="K269" s="496"/>
      <c r="L269" s="496"/>
      <c r="M269" s="496"/>
      <c r="N269" s="496"/>
      <c r="O269" s="497"/>
    </row>
    <row r="270" spans="1:15" ht="63.75" customHeight="1">
      <c r="A270" s="679" t="s">
        <v>552</v>
      </c>
      <c r="B270" s="680"/>
      <c r="C270" s="680"/>
      <c r="D270" s="680"/>
      <c r="E270" s="680"/>
      <c r="F270" s="680"/>
      <c r="G270" s="680"/>
      <c r="H270" s="680"/>
      <c r="I270" s="680"/>
      <c r="J270" s="680"/>
      <c r="K270" s="680"/>
      <c r="L270" s="680"/>
      <c r="M270" s="680"/>
      <c r="N270" s="680"/>
      <c r="O270" s="681"/>
    </row>
    <row r="271" spans="1:15">
      <c r="A271" s="676"/>
      <c r="B271" s="677"/>
      <c r="C271" s="677"/>
      <c r="D271" s="677"/>
      <c r="E271" s="677"/>
      <c r="F271" s="677"/>
      <c r="G271" s="677"/>
      <c r="H271" s="677"/>
      <c r="I271" s="677"/>
      <c r="J271" s="677"/>
      <c r="K271" s="677"/>
      <c r="L271" s="677"/>
      <c r="M271" s="677"/>
      <c r="N271" s="677"/>
      <c r="O271" s="678"/>
    </row>
    <row r="272" spans="1:15">
      <c r="A272" s="495" t="s">
        <v>366</v>
      </c>
      <c r="B272" s="496"/>
      <c r="C272" s="496"/>
      <c r="D272" s="496"/>
      <c r="E272" s="496"/>
      <c r="F272" s="496"/>
      <c r="G272" s="496"/>
      <c r="H272" s="496"/>
      <c r="I272" s="496"/>
      <c r="J272" s="496"/>
      <c r="K272" s="496"/>
      <c r="L272" s="496"/>
      <c r="M272" s="496"/>
      <c r="N272" s="496"/>
      <c r="O272" s="497"/>
    </row>
    <row r="273" spans="1:15">
      <c r="A273" s="495" t="s">
        <v>553</v>
      </c>
      <c r="B273" s="496"/>
      <c r="C273" s="496"/>
      <c r="D273" s="496"/>
      <c r="E273" s="496"/>
      <c r="F273" s="496"/>
      <c r="G273" s="496"/>
      <c r="H273" s="496"/>
      <c r="I273" s="496"/>
      <c r="J273" s="496"/>
      <c r="K273" s="496"/>
      <c r="L273" s="496"/>
      <c r="M273" s="496"/>
      <c r="N273" s="496"/>
      <c r="O273" s="497"/>
    </row>
    <row r="274" spans="1:15">
      <c r="A274" s="495" t="s">
        <v>368</v>
      </c>
      <c r="B274" s="496"/>
      <c r="C274" s="496"/>
      <c r="D274" s="496"/>
      <c r="E274" s="496"/>
      <c r="F274" s="496"/>
      <c r="G274" s="496"/>
      <c r="H274" s="496"/>
      <c r="I274" s="496"/>
      <c r="J274" s="496"/>
      <c r="K274" s="496"/>
      <c r="L274" s="496"/>
      <c r="M274" s="496"/>
      <c r="N274" s="496"/>
      <c r="O274" s="497"/>
    </row>
    <row r="275" spans="1:15">
      <c r="A275" s="495"/>
      <c r="B275" s="496"/>
      <c r="C275" s="496"/>
      <c r="D275" s="496"/>
      <c r="E275" s="496"/>
      <c r="F275" s="496"/>
      <c r="G275" s="496"/>
      <c r="H275" s="496"/>
      <c r="I275" s="496"/>
      <c r="J275" s="496"/>
      <c r="K275" s="496"/>
      <c r="L275" s="496"/>
      <c r="M275" s="496"/>
      <c r="N275" s="496"/>
      <c r="O275" s="497"/>
    </row>
    <row r="276" spans="1:15">
      <c r="A276" s="206" t="s">
        <v>367</v>
      </c>
      <c r="B276" s="207"/>
      <c r="C276" s="207"/>
      <c r="D276" s="207"/>
      <c r="E276" s="207"/>
      <c r="F276" s="207"/>
      <c r="G276" s="207"/>
      <c r="H276" s="207"/>
      <c r="I276" s="207"/>
      <c r="J276" s="207"/>
      <c r="K276" s="207"/>
      <c r="L276" s="207"/>
      <c r="M276" s="207"/>
      <c r="N276" s="207"/>
      <c r="O276" s="208"/>
    </row>
    <row r="278" spans="1:15">
      <c r="M278" s="170"/>
      <c r="N278" s="238"/>
      <c r="O278" s="170"/>
    </row>
    <row r="280" spans="1:15">
      <c r="M280" s="204"/>
      <c r="N280" s="204"/>
      <c r="O280" s="204"/>
    </row>
  </sheetData>
  <mergeCells count="262">
    <mergeCell ref="A237:O237"/>
    <mergeCell ref="A189:O189"/>
    <mergeCell ref="A197:O197"/>
    <mergeCell ref="A200:O200"/>
    <mergeCell ref="J234:L234"/>
    <mergeCell ref="M234:O234"/>
    <mergeCell ref="A245:A246"/>
    <mergeCell ref="B245:B246"/>
    <mergeCell ref="C245:C246"/>
    <mergeCell ref="D245:D246"/>
    <mergeCell ref="E245:E246"/>
    <mergeCell ref="F245:F246"/>
    <mergeCell ref="G245:G246"/>
    <mergeCell ref="H245:H246"/>
    <mergeCell ref="I245:I246"/>
    <mergeCell ref="J245:L245"/>
    <mergeCell ref="M245:O245"/>
    <mergeCell ref="A234:A235"/>
    <mergeCell ref="B234:B235"/>
    <mergeCell ref="C234:C235"/>
    <mergeCell ref="D234:D235"/>
    <mergeCell ref="E234:E235"/>
    <mergeCell ref="F234:F235"/>
    <mergeCell ref="G234:G235"/>
    <mergeCell ref="H234:H235"/>
    <mergeCell ref="I234:I235"/>
    <mergeCell ref="J223:L223"/>
    <mergeCell ref="M223:O223"/>
    <mergeCell ref="A214:O214"/>
    <mergeCell ref="A218:O218"/>
    <mergeCell ref="A221:O221"/>
    <mergeCell ref="A226:O226"/>
    <mergeCell ref="A229:O229"/>
    <mergeCell ref="A232:O232"/>
    <mergeCell ref="A223:A224"/>
    <mergeCell ref="B223:B224"/>
    <mergeCell ref="C223:C224"/>
    <mergeCell ref="D223:D224"/>
    <mergeCell ref="E223:E224"/>
    <mergeCell ref="F223:F224"/>
    <mergeCell ref="G223:G224"/>
    <mergeCell ref="H223:H224"/>
    <mergeCell ref="I223:I224"/>
    <mergeCell ref="G181:G182"/>
    <mergeCell ref="H181:H182"/>
    <mergeCell ref="I181:I182"/>
    <mergeCell ref="J181:L181"/>
    <mergeCell ref="M181:O181"/>
    <mergeCell ref="A180:O180"/>
    <mergeCell ref="A177:O177"/>
    <mergeCell ref="A178:O178"/>
    <mergeCell ref="A184:O184"/>
    <mergeCell ref="A161:O161"/>
    <mergeCell ref="A145:O145"/>
    <mergeCell ref="A149:O149"/>
    <mergeCell ref="A154:O154"/>
    <mergeCell ref="A157:O157"/>
    <mergeCell ref="J139:L139"/>
    <mergeCell ref="M139:O139"/>
    <mergeCell ref="A137:O137"/>
    <mergeCell ref="A139:A140"/>
    <mergeCell ref="B139:B140"/>
    <mergeCell ref="C139:C140"/>
    <mergeCell ref="D139:D140"/>
    <mergeCell ref="E139:E140"/>
    <mergeCell ref="F139:F140"/>
    <mergeCell ref="G139:G140"/>
    <mergeCell ref="A8:O8"/>
    <mergeCell ref="A33:A34"/>
    <mergeCell ref="B33:B34"/>
    <mergeCell ref="C33:C34"/>
    <mergeCell ref="A9:O9"/>
    <mergeCell ref="A36:O36"/>
    <mergeCell ref="D33:D34"/>
    <mergeCell ref="E33:E34"/>
    <mergeCell ref="A130:O130"/>
    <mergeCell ref="J64:L64"/>
    <mergeCell ref="M64:O64"/>
    <mergeCell ref="A96:O96"/>
    <mergeCell ref="A88:A89"/>
    <mergeCell ref="B88:B89"/>
    <mergeCell ref="C88:C89"/>
    <mergeCell ref="D88:D89"/>
    <mergeCell ref="E88:E89"/>
    <mergeCell ref="F88:F89"/>
    <mergeCell ref="A82:O82"/>
    <mergeCell ref="A86:O86"/>
    <mergeCell ref="A73:O73"/>
    <mergeCell ref="A74:O74"/>
    <mergeCell ref="F64:F65"/>
    <mergeCell ref="G64:G65"/>
    <mergeCell ref="A11:O11"/>
    <mergeCell ref="A12:O12"/>
    <mergeCell ref="B14:O14"/>
    <mergeCell ref="A24:O24"/>
    <mergeCell ref="A29:O29"/>
    <mergeCell ref="A48:O48"/>
    <mergeCell ref="A39:O39"/>
    <mergeCell ref="H139:H140"/>
    <mergeCell ref="I139:I140"/>
    <mergeCell ref="H64:H65"/>
    <mergeCell ref="I64:I65"/>
    <mergeCell ref="A133:O133"/>
    <mergeCell ref="A40:O40"/>
    <mergeCell ref="A41:O41"/>
    <mergeCell ref="A21:A22"/>
    <mergeCell ref="B21:B22"/>
    <mergeCell ref="C21:C22"/>
    <mergeCell ref="D21:D22"/>
    <mergeCell ref="E21:E22"/>
    <mergeCell ref="F21:F22"/>
    <mergeCell ref="G21:G22"/>
    <mergeCell ref="H21:H22"/>
    <mergeCell ref="I21:I22"/>
    <mergeCell ref="J21:L21"/>
    <mergeCell ref="A1:O1"/>
    <mergeCell ref="A4:O4"/>
    <mergeCell ref="A5:A6"/>
    <mergeCell ref="B5:B6"/>
    <mergeCell ref="C5:C6"/>
    <mergeCell ref="D5:D6"/>
    <mergeCell ref="E5:E6"/>
    <mergeCell ref="F5:F6"/>
    <mergeCell ref="G5:G6"/>
    <mergeCell ref="H5:H6"/>
    <mergeCell ref="A3:O3"/>
    <mergeCell ref="I5:I6"/>
    <mergeCell ref="J5:L5"/>
    <mergeCell ref="M5:O5"/>
    <mergeCell ref="M21:O21"/>
    <mergeCell ref="F33:F34"/>
    <mergeCell ref="G33:G34"/>
    <mergeCell ref="H33:H34"/>
    <mergeCell ref="I33:I34"/>
    <mergeCell ref="J33:L33"/>
    <mergeCell ref="M33:O33"/>
    <mergeCell ref="H51:H52"/>
    <mergeCell ref="F51:F52"/>
    <mergeCell ref="G51:G52"/>
    <mergeCell ref="A44:O44"/>
    <mergeCell ref="A47:O47"/>
    <mergeCell ref="A54:O54"/>
    <mergeCell ref="I51:I52"/>
    <mergeCell ref="J51:L51"/>
    <mergeCell ref="M51:O51"/>
    <mergeCell ref="A58:O58"/>
    <mergeCell ref="A59:O59"/>
    <mergeCell ref="A51:A52"/>
    <mergeCell ref="B51:B52"/>
    <mergeCell ref="C51:C52"/>
    <mergeCell ref="D51:D52"/>
    <mergeCell ref="E51:E52"/>
    <mergeCell ref="A57:O57"/>
    <mergeCell ref="A60:O60"/>
    <mergeCell ref="A62:O62"/>
    <mergeCell ref="C100:C101"/>
    <mergeCell ref="D100:D101"/>
    <mergeCell ref="E100:E101"/>
    <mergeCell ref="F100:F101"/>
    <mergeCell ref="G100:G101"/>
    <mergeCell ref="H100:H101"/>
    <mergeCell ref="I100:I101"/>
    <mergeCell ref="J100:L100"/>
    <mergeCell ref="A61:O61"/>
    <mergeCell ref="A91:O91"/>
    <mergeCell ref="A94:O94"/>
    <mergeCell ref="A64:A65"/>
    <mergeCell ref="B64:B65"/>
    <mergeCell ref="C64:C65"/>
    <mergeCell ref="D64:D65"/>
    <mergeCell ref="E64:E65"/>
    <mergeCell ref="A100:A101"/>
    <mergeCell ref="B100:B101"/>
    <mergeCell ref="J88:L88"/>
    <mergeCell ref="M88:O88"/>
    <mergeCell ref="M100:O100"/>
    <mergeCell ref="A98:O98"/>
    <mergeCell ref="A79:O79"/>
    <mergeCell ref="A146:O146"/>
    <mergeCell ref="A158:O158"/>
    <mergeCell ref="A147:O147"/>
    <mergeCell ref="A151:A152"/>
    <mergeCell ref="B151:B152"/>
    <mergeCell ref="C151:C152"/>
    <mergeCell ref="D151:D152"/>
    <mergeCell ref="E151:E152"/>
    <mergeCell ref="F151:F152"/>
    <mergeCell ref="G151:G152"/>
    <mergeCell ref="H151:H152"/>
    <mergeCell ref="I151:I152"/>
    <mergeCell ref="J151:L151"/>
    <mergeCell ref="M151:O151"/>
    <mergeCell ref="G88:G89"/>
    <mergeCell ref="H88:H89"/>
    <mergeCell ref="I88:I89"/>
    <mergeCell ref="A108:O108"/>
    <mergeCell ref="A104:O104"/>
    <mergeCell ref="A142:O142"/>
    <mergeCell ref="A134:O134"/>
    <mergeCell ref="A138:O138"/>
    <mergeCell ref="A135:O135"/>
    <mergeCell ref="F204:F205"/>
    <mergeCell ref="G204:G205"/>
    <mergeCell ref="H204:H205"/>
    <mergeCell ref="I204:I205"/>
    <mergeCell ref="J162:L162"/>
    <mergeCell ref="M162:O162"/>
    <mergeCell ref="A181:A182"/>
    <mergeCell ref="B181:B182"/>
    <mergeCell ref="A173:O173"/>
    <mergeCell ref="A176:O176"/>
    <mergeCell ref="C181:C182"/>
    <mergeCell ref="D181:D182"/>
    <mergeCell ref="A193:O193"/>
    <mergeCell ref="A162:A163"/>
    <mergeCell ref="B162:B163"/>
    <mergeCell ref="C162:C163"/>
    <mergeCell ref="D162:D163"/>
    <mergeCell ref="E162:E163"/>
    <mergeCell ref="F162:F163"/>
    <mergeCell ref="G162:G163"/>
    <mergeCell ref="H162:H163"/>
    <mergeCell ref="I162:I163"/>
    <mergeCell ref="E181:E182"/>
    <mergeCell ref="F181:F182"/>
    <mergeCell ref="A201:O201"/>
    <mergeCell ref="A202:O202"/>
    <mergeCell ref="A194:A195"/>
    <mergeCell ref="B194:B195"/>
    <mergeCell ref="C194:C195"/>
    <mergeCell ref="D194:D195"/>
    <mergeCell ref="E194:E195"/>
    <mergeCell ref="F194:F195"/>
    <mergeCell ref="G194:G195"/>
    <mergeCell ref="H194:H195"/>
    <mergeCell ref="I194:I195"/>
    <mergeCell ref="J194:L194"/>
    <mergeCell ref="M194:O194"/>
    <mergeCell ref="J204:L204"/>
    <mergeCell ref="M204:O204"/>
    <mergeCell ref="A240:O240"/>
    <mergeCell ref="A248:O248"/>
    <mergeCell ref="A271:O271"/>
    <mergeCell ref="A250:O250"/>
    <mergeCell ref="A254:O254"/>
    <mergeCell ref="A264:O264"/>
    <mergeCell ref="A267:O267"/>
    <mergeCell ref="A270:O270"/>
    <mergeCell ref="A268:O268"/>
    <mergeCell ref="A241:O241"/>
    <mergeCell ref="A244:O244"/>
    <mergeCell ref="A251:O251"/>
    <mergeCell ref="A258:O258"/>
    <mergeCell ref="A260:O260"/>
    <mergeCell ref="A261:O261"/>
    <mergeCell ref="A207:O207"/>
    <mergeCell ref="A211:O211"/>
    <mergeCell ref="A204:A205"/>
    <mergeCell ref="B204:B205"/>
    <mergeCell ref="C204:C205"/>
    <mergeCell ref="D204:D205"/>
    <mergeCell ref="E204:E205"/>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rowBreaks count="6" manualBreakCount="6">
    <brk id="42" max="14" man="1"/>
    <brk id="77" max="14" man="1"/>
    <brk id="128" max="14" man="1"/>
    <brk id="171" max="14" man="1"/>
    <brk id="212" max="14" man="1"/>
    <brk id="262" max="14" man="1"/>
  </rowBreaks>
  <colBreaks count="1" manualBreakCount="1">
    <brk id="15" max="45" man="1"/>
  </col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showGridLines="0" view="pageLayout" zoomScaleNormal="85" workbookViewId="0">
      <selection activeCell="F29" sqref="F29"/>
    </sheetView>
  </sheetViews>
  <sheetFormatPr baseColWidth="10" defaultColWidth="11.42578125" defaultRowHeight="13.5"/>
  <cols>
    <col min="1" max="1" width="6.42578125" style="1" customWidth="1"/>
    <col min="2" max="2" width="5.85546875" style="1" customWidth="1"/>
    <col min="3" max="3" width="6.140625" style="1" customWidth="1"/>
    <col min="4" max="4" width="5.85546875" style="1" customWidth="1"/>
    <col min="5" max="5" width="6.28515625" style="1" customWidth="1"/>
    <col min="6" max="6" width="6.5703125" style="1" customWidth="1"/>
    <col min="7" max="7" width="5" style="1" customWidth="1"/>
    <col min="8" max="8" width="64.7109375" style="1" customWidth="1"/>
    <col min="9" max="9" width="14.140625" style="1" customWidth="1"/>
    <col min="10" max="10" width="13.42578125" style="1" customWidth="1"/>
    <col min="11" max="11" width="15.7109375" style="1" customWidth="1"/>
    <col min="12" max="12" width="12.85546875" style="1" bestFit="1" customWidth="1"/>
    <col min="13" max="15" width="16.140625" style="1" bestFit="1" customWidth="1"/>
    <col min="16" max="16" width="2.7109375" style="1" customWidth="1"/>
    <col min="17" max="16384" width="11.42578125" style="1"/>
  </cols>
  <sheetData>
    <row r="1" spans="1:15" ht="34.9" customHeight="1">
      <c r="A1" s="609" t="s">
        <v>126</v>
      </c>
      <c r="B1" s="610"/>
      <c r="C1" s="610"/>
      <c r="D1" s="610"/>
      <c r="E1" s="610"/>
      <c r="F1" s="610"/>
      <c r="G1" s="610"/>
      <c r="H1" s="610"/>
      <c r="I1" s="610"/>
      <c r="J1" s="610"/>
      <c r="K1" s="610"/>
      <c r="L1" s="610"/>
      <c r="M1" s="610"/>
      <c r="N1" s="610"/>
      <c r="O1" s="611"/>
    </row>
    <row r="2" spans="1:15" ht="7.9" customHeight="1">
      <c r="A2" s="429"/>
      <c r="B2" s="106"/>
      <c r="C2" s="106"/>
      <c r="D2" s="106"/>
      <c r="E2" s="106"/>
      <c r="F2" s="106"/>
      <c r="G2" s="106"/>
      <c r="H2" s="106"/>
      <c r="I2" s="106"/>
      <c r="J2" s="106"/>
      <c r="K2" s="106"/>
      <c r="L2" s="106"/>
      <c r="M2" s="106"/>
      <c r="N2" s="106"/>
      <c r="O2" s="430"/>
    </row>
    <row r="3" spans="1:15" ht="19.899999999999999" customHeight="1">
      <c r="A3" s="693" t="s">
        <v>484</v>
      </c>
      <c r="B3" s="694"/>
      <c r="C3" s="694"/>
      <c r="D3" s="694"/>
      <c r="E3" s="694"/>
      <c r="F3" s="694"/>
      <c r="G3" s="694"/>
      <c r="H3" s="694"/>
      <c r="I3" s="694"/>
      <c r="J3" s="694"/>
      <c r="K3" s="694"/>
      <c r="L3" s="694"/>
      <c r="M3" s="694"/>
      <c r="N3" s="694"/>
      <c r="O3" s="695"/>
    </row>
    <row r="4" spans="1:15" ht="19.149999999999999" customHeight="1">
      <c r="A4" s="693" t="s">
        <v>363</v>
      </c>
      <c r="B4" s="694"/>
      <c r="C4" s="694"/>
      <c r="D4" s="694"/>
      <c r="E4" s="694"/>
      <c r="F4" s="694"/>
      <c r="G4" s="694"/>
      <c r="H4" s="694"/>
      <c r="I4" s="694"/>
      <c r="J4" s="694"/>
      <c r="K4" s="694"/>
      <c r="L4" s="694"/>
      <c r="M4" s="694"/>
      <c r="N4" s="694"/>
      <c r="O4" s="695"/>
    </row>
    <row r="5" spans="1:15" ht="19.899999999999999" customHeight="1">
      <c r="A5" s="607" t="s">
        <v>84</v>
      </c>
      <c r="B5" s="607" t="s">
        <v>127</v>
      </c>
      <c r="C5" s="607" t="s">
        <v>44</v>
      </c>
      <c r="D5" s="607" t="s">
        <v>42</v>
      </c>
      <c r="E5" s="607" t="s">
        <v>43</v>
      </c>
      <c r="F5" s="607" t="s">
        <v>12</v>
      </c>
      <c r="G5" s="607" t="s">
        <v>75</v>
      </c>
      <c r="H5" s="682" t="s">
        <v>13</v>
      </c>
      <c r="I5" s="607" t="s">
        <v>128</v>
      </c>
      <c r="J5" s="625" t="s">
        <v>129</v>
      </c>
      <c r="K5" s="626"/>
      <c r="L5" s="672"/>
      <c r="M5" s="625" t="s">
        <v>130</v>
      </c>
      <c r="N5" s="626"/>
      <c r="O5" s="672"/>
    </row>
    <row r="6" spans="1:15" ht="19.899999999999999" customHeight="1">
      <c r="A6" s="608"/>
      <c r="B6" s="608"/>
      <c r="C6" s="608"/>
      <c r="D6" s="608"/>
      <c r="E6" s="608"/>
      <c r="F6" s="608"/>
      <c r="G6" s="608"/>
      <c r="H6" s="683"/>
      <c r="I6" s="608"/>
      <c r="J6" s="494" t="s">
        <v>131</v>
      </c>
      <c r="K6" s="494" t="s">
        <v>188</v>
      </c>
      <c r="L6" s="494" t="s">
        <v>132</v>
      </c>
      <c r="M6" s="494" t="s">
        <v>90</v>
      </c>
      <c r="N6" s="494" t="s">
        <v>189</v>
      </c>
      <c r="O6" s="494" t="s">
        <v>21</v>
      </c>
    </row>
    <row r="7" spans="1:15" s="92" customFormat="1" ht="15" customHeight="1">
      <c r="A7" s="91" t="s">
        <v>325</v>
      </c>
      <c r="B7" s="91" t="s">
        <v>332</v>
      </c>
      <c r="C7" s="91" t="s">
        <v>324</v>
      </c>
      <c r="D7" s="91" t="s">
        <v>355</v>
      </c>
      <c r="E7" s="91" t="s">
        <v>324</v>
      </c>
      <c r="F7" s="91">
        <v>201</v>
      </c>
      <c r="G7" s="91"/>
      <c r="H7" s="107" t="s">
        <v>263</v>
      </c>
      <c r="I7" s="91" t="s">
        <v>229</v>
      </c>
      <c r="J7" s="165">
        <v>1</v>
      </c>
      <c r="K7" s="165">
        <v>1</v>
      </c>
      <c r="L7" s="165">
        <v>0</v>
      </c>
      <c r="M7" s="165">
        <v>90000</v>
      </c>
      <c r="N7" s="165">
        <v>0</v>
      </c>
      <c r="O7" s="165">
        <v>0</v>
      </c>
    </row>
    <row r="8" spans="1:15">
      <c r="A8" s="673" t="s">
        <v>330</v>
      </c>
      <c r="B8" s="674"/>
      <c r="C8" s="674"/>
      <c r="D8" s="674"/>
      <c r="E8" s="674"/>
      <c r="F8" s="674"/>
      <c r="G8" s="674"/>
      <c r="H8" s="674"/>
      <c r="I8" s="674"/>
      <c r="J8" s="674"/>
      <c r="K8" s="674"/>
      <c r="L8" s="674"/>
      <c r="M8" s="674"/>
      <c r="N8" s="674"/>
      <c r="O8" s="675"/>
    </row>
    <row r="9" spans="1:15">
      <c r="A9" s="495" t="s">
        <v>461</v>
      </c>
      <c r="B9" s="492"/>
      <c r="C9" s="492"/>
      <c r="D9" s="492"/>
      <c r="E9" s="492"/>
      <c r="F9" s="492"/>
      <c r="G9" s="492"/>
      <c r="H9" s="492"/>
      <c r="I9" s="492"/>
      <c r="J9" s="492"/>
      <c r="K9" s="492"/>
      <c r="L9" s="492"/>
      <c r="M9" s="492"/>
      <c r="N9" s="492"/>
      <c r="O9" s="493"/>
    </row>
    <row r="10" spans="1:15">
      <c r="A10" s="495"/>
      <c r="B10" s="492"/>
      <c r="C10" s="492"/>
      <c r="D10" s="492"/>
      <c r="E10" s="492"/>
      <c r="F10" s="492"/>
      <c r="G10" s="492"/>
      <c r="H10" s="492"/>
      <c r="I10" s="492"/>
      <c r="J10" s="492"/>
      <c r="K10" s="492"/>
      <c r="L10" s="492"/>
      <c r="M10" s="492"/>
      <c r="N10" s="492"/>
      <c r="O10" s="493"/>
    </row>
    <row r="11" spans="1:15">
      <c r="A11" s="673" t="s">
        <v>336</v>
      </c>
      <c r="B11" s="674"/>
      <c r="C11" s="674"/>
      <c r="D11" s="674"/>
      <c r="E11" s="674"/>
      <c r="F11" s="674"/>
      <c r="G11" s="674"/>
      <c r="H11" s="674"/>
      <c r="I11" s="674"/>
      <c r="J11" s="674"/>
      <c r="K11" s="674"/>
      <c r="L11" s="674"/>
      <c r="M11" s="674"/>
      <c r="N11" s="674"/>
      <c r="O11" s="675"/>
    </row>
    <row r="12" spans="1:15">
      <c r="A12" s="495" t="s">
        <v>1084</v>
      </c>
      <c r="B12" s="492"/>
      <c r="C12" s="492"/>
      <c r="D12" s="492"/>
      <c r="E12" s="492"/>
      <c r="F12" s="492"/>
      <c r="G12" s="492"/>
      <c r="H12" s="492"/>
      <c r="I12" s="492"/>
      <c r="J12" s="492"/>
      <c r="K12" s="492"/>
      <c r="L12" s="492"/>
      <c r="M12" s="492"/>
      <c r="N12" s="492"/>
      <c r="O12" s="493"/>
    </row>
    <row r="13" spans="1:15" ht="29.25" customHeight="1">
      <c r="A13" s="607" t="s">
        <v>84</v>
      </c>
      <c r="B13" s="607" t="s">
        <v>127</v>
      </c>
      <c r="C13" s="607" t="s">
        <v>44</v>
      </c>
      <c r="D13" s="607" t="s">
        <v>42</v>
      </c>
      <c r="E13" s="607" t="s">
        <v>43</v>
      </c>
      <c r="F13" s="607" t="s">
        <v>12</v>
      </c>
      <c r="G13" s="607" t="s">
        <v>75</v>
      </c>
      <c r="H13" s="682" t="s">
        <v>13</v>
      </c>
      <c r="I13" s="607" t="s">
        <v>128</v>
      </c>
      <c r="J13" s="625" t="s">
        <v>129</v>
      </c>
      <c r="K13" s="626"/>
      <c r="L13" s="672"/>
      <c r="M13" s="625" t="s">
        <v>130</v>
      </c>
      <c r="N13" s="626"/>
      <c r="O13" s="672"/>
    </row>
    <row r="14" spans="1:15" ht="19.899999999999999" customHeight="1">
      <c r="A14" s="608"/>
      <c r="B14" s="608"/>
      <c r="C14" s="608"/>
      <c r="D14" s="608"/>
      <c r="E14" s="608"/>
      <c r="F14" s="608"/>
      <c r="G14" s="608"/>
      <c r="H14" s="683"/>
      <c r="I14" s="608"/>
      <c r="J14" s="494" t="s">
        <v>131</v>
      </c>
      <c r="K14" s="494" t="s">
        <v>188</v>
      </c>
      <c r="L14" s="494" t="s">
        <v>132</v>
      </c>
      <c r="M14" s="494" t="s">
        <v>90</v>
      </c>
      <c r="N14" s="494" t="s">
        <v>189</v>
      </c>
      <c r="O14" s="494" t="s">
        <v>21</v>
      </c>
    </row>
    <row r="15" spans="1:15" s="92" customFormat="1" ht="15" customHeight="1">
      <c r="A15" s="94" t="s">
        <v>325</v>
      </c>
      <c r="B15" s="94" t="s">
        <v>332</v>
      </c>
      <c r="C15" s="94" t="s">
        <v>324</v>
      </c>
      <c r="D15" s="94" t="s">
        <v>355</v>
      </c>
      <c r="E15" s="94" t="s">
        <v>324</v>
      </c>
      <c r="F15" s="94">
        <v>203</v>
      </c>
      <c r="G15" s="94"/>
      <c r="H15" s="107" t="s">
        <v>264</v>
      </c>
      <c r="I15" s="94" t="s">
        <v>262</v>
      </c>
      <c r="J15" s="166">
        <v>253</v>
      </c>
      <c r="K15" s="166">
        <v>64</v>
      </c>
      <c r="L15" s="166">
        <v>64</v>
      </c>
      <c r="M15" s="166">
        <v>86354496</v>
      </c>
      <c r="N15" s="166">
        <v>15539354</v>
      </c>
      <c r="O15" s="166">
        <v>15539354</v>
      </c>
    </row>
    <row r="16" spans="1:15">
      <c r="A16" s="673" t="s">
        <v>330</v>
      </c>
      <c r="B16" s="674"/>
      <c r="C16" s="674"/>
      <c r="D16" s="674"/>
      <c r="E16" s="674"/>
      <c r="F16" s="674"/>
      <c r="G16" s="674"/>
      <c r="H16" s="674"/>
      <c r="I16" s="674"/>
      <c r="J16" s="674"/>
      <c r="K16" s="674"/>
      <c r="L16" s="674"/>
      <c r="M16" s="674"/>
      <c r="N16" s="674"/>
      <c r="O16" s="675"/>
    </row>
    <row r="17" spans="1:16">
      <c r="A17" s="495" t="s">
        <v>462</v>
      </c>
      <c r="B17" s="496"/>
      <c r="C17" s="496"/>
      <c r="D17" s="496"/>
      <c r="E17" s="496"/>
      <c r="F17" s="496"/>
      <c r="G17" s="496"/>
      <c r="H17" s="496"/>
      <c r="I17" s="496"/>
      <c r="J17" s="496"/>
      <c r="K17" s="496"/>
      <c r="L17" s="496"/>
      <c r="M17" s="496"/>
      <c r="N17" s="496"/>
      <c r="O17" s="497"/>
    </row>
    <row r="18" spans="1:16">
      <c r="A18" s="495"/>
      <c r="B18" s="496"/>
      <c r="C18" s="496"/>
      <c r="D18" s="496"/>
      <c r="E18" s="496"/>
      <c r="F18" s="496"/>
      <c r="G18" s="496"/>
      <c r="H18" s="496"/>
      <c r="I18" s="496"/>
      <c r="J18" s="496"/>
      <c r="K18" s="496"/>
      <c r="L18" s="496"/>
      <c r="M18" s="496"/>
      <c r="N18" s="496"/>
      <c r="O18" s="497"/>
    </row>
    <row r="19" spans="1:16">
      <c r="A19" s="673" t="s">
        <v>331</v>
      </c>
      <c r="B19" s="674"/>
      <c r="C19" s="674"/>
      <c r="D19" s="674"/>
      <c r="E19" s="674"/>
      <c r="F19" s="674"/>
      <c r="G19" s="674"/>
      <c r="H19" s="674"/>
      <c r="I19" s="674"/>
      <c r="J19" s="674"/>
      <c r="K19" s="674"/>
      <c r="L19" s="674"/>
      <c r="M19" s="674"/>
      <c r="N19" s="674"/>
      <c r="O19" s="675"/>
    </row>
    <row r="20" spans="1:16">
      <c r="A20" s="679" t="s">
        <v>554</v>
      </c>
      <c r="B20" s="680"/>
      <c r="C20" s="680"/>
      <c r="D20" s="680"/>
      <c r="E20" s="680"/>
      <c r="F20" s="680"/>
      <c r="G20" s="680"/>
      <c r="H20" s="680"/>
      <c r="I20" s="680"/>
      <c r="J20" s="680"/>
      <c r="K20" s="680"/>
      <c r="L20" s="680"/>
      <c r="M20" s="680"/>
      <c r="N20" s="680"/>
      <c r="O20" s="681"/>
    </row>
    <row r="21" spans="1:16" ht="19.899999999999999" customHeight="1">
      <c r="A21" s="607" t="s">
        <v>84</v>
      </c>
      <c r="B21" s="607" t="s">
        <v>127</v>
      </c>
      <c r="C21" s="607" t="s">
        <v>44</v>
      </c>
      <c r="D21" s="607" t="s">
        <v>42</v>
      </c>
      <c r="E21" s="607" t="s">
        <v>43</v>
      </c>
      <c r="F21" s="607" t="s">
        <v>12</v>
      </c>
      <c r="G21" s="607" t="s">
        <v>75</v>
      </c>
      <c r="H21" s="682" t="s">
        <v>13</v>
      </c>
      <c r="I21" s="607" t="s">
        <v>128</v>
      </c>
      <c r="J21" s="625" t="s">
        <v>129</v>
      </c>
      <c r="K21" s="626"/>
      <c r="L21" s="672"/>
      <c r="M21" s="625" t="s">
        <v>130</v>
      </c>
      <c r="N21" s="626"/>
      <c r="O21" s="672"/>
    </row>
    <row r="22" spans="1:16" ht="19.899999999999999" customHeight="1">
      <c r="A22" s="608"/>
      <c r="B22" s="608"/>
      <c r="C22" s="608"/>
      <c r="D22" s="608"/>
      <c r="E22" s="608"/>
      <c r="F22" s="608"/>
      <c r="G22" s="608"/>
      <c r="H22" s="683"/>
      <c r="I22" s="608"/>
      <c r="J22" s="494" t="s">
        <v>131</v>
      </c>
      <c r="K22" s="494" t="s">
        <v>188</v>
      </c>
      <c r="L22" s="494" t="s">
        <v>132</v>
      </c>
      <c r="M22" s="494" t="s">
        <v>90</v>
      </c>
      <c r="N22" s="494" t="s">
        <v>189</v>
      </c>
      <c r="O22" s="494" t="s">
        <v>21</v>
      </c>
    </row>
    <row r="23" spans="1:16" s="92" customFormat="1" ht="15" customHeight="1">
      <c r="A23" s="94" t="s">
        <v>325</v>
      </c>
      <c r="B23" s="94" t="s">
        <v>345</v>
      </c>
      <c r="C23" s="94" t="s">
        <v>324</v>
      </c>
      <c r="D23" s="94" t="s">
        <v>355</v>
      </c>
      <c r="E23" s="94" t="s">
        <v>325</v>
      </c>
      <c r="F23" s="94">
        <v>204</v>
      </c>
      <c r="G23" s="94"/>
      <c r="H23" s="107" t="s">
        <v>266</v>
      </c>
      <c r="I23" s="94" t="s">
        <v>267</v>
      </c>
      <c r="J23" s="166">
        <v>1</v>
      </c>
      <c r="K23" s="166">
        <v>1</v>
      </c>
      <c r="L23" s="166">
        <v>1</v>
      </c>
      <c r="M23" s="166">
        <v>96163016</v>
      </c>
      <c r="N23" s="166">
        <v>23534275.909999996</v>
      </c>
      <c r="O23" s="166">
        <v>23534275.909999996</v>
      </c>
    </row>
    <row r="24" spans="1:16">
      <c r="A24" s="673" t="s">
        <v>330</v>
      </c>
      <c r="B24" s="674"/>
      <c r="C24" s="674"/>
      <c r="D24" s="674"/>
      <c r="E24" s="674"/>
      <c r="F24" s="674"/>
      <c r="G24" s="674"/>
      <c r="H24" s="674"/>
      <c r="I24" s="674"/>
      <c r="J24" s="674"/>
      <c r="K24" s="674"/>
      <c r="L24" s="674"/>
      <c r="M24" s="674"/>
      <c r="N24" s="674"/>
      <c r="O24" s="675"/>
    </row>
    <row r="25" spans="1:16">
      <c r="A25" s="495" t="s">
        <v>463</v>
      </c>
      <c r="B25" s="496"/>
      <c r="C25" s="496"/>
      <c r="D25" s="496"/>
      <c r="E25" s="496"/>
      <c r="F25" s="496"/>
      <c r="G25" s="496"/>
      <c r="H25" s="496"/>
      <c r="I25" s="496"/>
      <c r="J25" s="496"/>
      <c r="K25" s="496"/>
      <c r="L25" s="496"/>
      <c r="M25" s="496"/>
      <c r="N25" s="496"/>
      <c r="O25" s="497"/>
    </row>
    <row r="26" spans="1:16">
      <c r="A26" s="495"/>
      <c r="B26" s="496"/>
      <c r="C26" s="496"/>
      <c r="D26" s="496"/>
      <c r="E26" s="496"/>
      <c r="F26" s="496"/>
      <c r="G26" s="496"/>
      <c r="H26" s="496"/>
      <c r="I26" s="496"/>
      <c r="J26" s="496"/>
      <c r="K26" s="496"/>
      <c r="L26" s="496"/>
      <c r="M26" s="496"/>
      <c r="N26" s="496"/>
      <c r="O26" s="497"/>
    </row>
    <row r="27" spans="1:16" ht="39.75" customHeight="1">
      <c r="A27" s="673" t="s">
        <v>331</v>
      </c>
      <c r="B27" s="674"/>
      <c r="C27" s="674"/>
      <c r="D27" s="674"/>
      <c r="E27" s="674"/>
      <c r="F27" s="674"/>
      <c r="G27" s="674"/>
      <c r="H27" s="674"/>
      <c r="I27" s="674"/>
      <c r="J27" s="674"/>
      <c r="K27" s="674"/>
      <c r="L27" s="674"/>
      <c r="M27" s="674"/>
      <c r="N27" s="674"/>
      <c r="O27" s="675"/>
    </row>
    <row r="28" spans="1:16">
      <c r="A28" s="701" t="s">
        <v>555</v>
      </c>
      <c r="B28" s="702"/>
      <c r="C28" s="702"/>
      <c r="D28" s="702"/>
      <c r="E28" s="702"/>
      <c r="F28" s="702"/>
      <c r="G28" s="702"/>
      <c r="H28" s="702"/>
      <c r="I28" s="702"/>
      <c r="J28" s="702"/>
      <c r="K28" s="702"/>
      <c r="L28" s="702"/>
      <c r="M28" s="702"/>
      <c r="N28" s="702"/>
      <c r="O28" s="703"/>
    </row>
    <row r="29" spans="1:16" ht="25.5" customHeight="1">
      <c r="A29" s="679" t="s">
        <v>556</v>
      </c>
      <c r="B29" s="680"/>
      <c r="C29" s="680"/>
      <c r="D29" s="680"/>
      <c r="E29" s="680"/>
      <c r="F29" s="680"/>
      <c r="G29" s="680"/>
      <c r="H29" s="680"/>
      <c r="I29" s="680"/>
      <c r="J29" s="680"/>
      <c r="K29" s="680"/>
      <c r="L29" s="680"/>
      <c r="M29" s="680"/>
      <c r="N29" s="680"/>
      <c r="O29" s="681"/>
    </row>
    <row r="30" spans="1:16">
      <c r="A30" s="697" t="s">
        <v>369</v>
      </c>
      <c r="B30" s="698"/>
      <c r="C30" s="698"/>
      <c r="D30" s="698"/>
      <c r="E30" s="698"/>
      <c r="F30" s="698"/>
      <c r="G30" s="698"/>
      <c r="H30" s="698"/>
      <c r="I30" s="698"/>
      <c r="J30" s="698"/>
      <c r="K30" s="698"/>
      <c r="L30" s="698"/>
      <c r="M30" s="698"/>
      <c r="N30" s="698"/>
      <c r="O30" s="699"/>
    </row>
    <row r="31" spans="1:16" ht="12.75" customHeight="1">
      <c r="A31" s="95"/>
      <c r="B31" s="95"/>
      <c r="C31" s="95"/>
      <c r="D31" s="95"/>
      <c r="E31" s="93"/>
      <c r="F31" s="93"/>
      <c r="G31" s="93"/>
      <c r="H31" s="93"/>
      <c r="I31" s="93"/>
      <c r="J31" s="93"/>
      <c r="K31" s="93"/>
      <c r="L31" s="93"/>
      <c r="M31" s="450"/>
      <c r="N31" s="450"/>
      <c r="O31" s="450"/>
    </row>
    <row r="32" spans="1:16" ht="13.5" customHeight="1">
      <c r="A32" s="96"/>
      <c r="B32" s="96"/>
      <c r="C32" s="96"/>
      <c r="D32" s="97"/>
      <c r="E32" s="98"/>
      <c r="F32" s="57"/>
      <c r="G32" s="57"/>
      <c r="H32" s="57"/>
      <c r="I32" s="99"/>
      <c r="J32" s="99"/>
      <c r="K32" s="99"/>
      <c r="L32" s="99"/>
      <c r="M32" s="233"/>
      <c r="N32" s="233"/>
      <c r="O32" s="233"/>
      <c r="P32" s="236">
        <v>39073629.909999996</v>
      </c>
    </row>
    <row r="33" spans="1:16" s="11" customFormat="1" ht="14.25" customHeight="1">
      <c r="A33" s="101"/>
      <c r="B33" s="101"/>
      <c r="C33" s="101"/>
      <c r="D33" s="3"/>
      <c r="E33" s="102"/>
      <c r="F33" s="103"/>
      <c r="G33" s="103"/>
      <c r="H33" s="103"/>
      <c r="I33" s="700"/>
      <c r="J33" s="700"/>
      <c r="K33" s="700"/>
      <c r="L33" s="700"/>
      <c r="M33" s="234"/>
      <c r="N33" s="232"/>
      <c r="O33" s="232"/>
      <c r="P33" s="235">
        <v>39073629.909999996</v>
      </c>
    </row>
    <row r="34" spans="1:16" s="11" customFormat="1">
      <c r="A34" s="696"/>
      <c r="B34" s="696"/>
      <c r="C34" s="696"/>
      <c r="D34" s="696"/>
      <c r="E34" s="696"/>
      <c r="F34" s="696"/>
      <c r="G34" s="696"/>
      <c r="H34" s="696"/>
      <c r="I34" s="696"/>
      <c r="J34" s="696"/>
      <c r="K34" s="696"/>
      <c r="L34" s="696"/>
      <c r="M34" s="157"/>
    </row>
    <row r="82" spans="1:17">
      <c r="A82" s="57"/>
      <c r="B82" s="57"/>
      <c r="C82" s="57"/>
      <c r="D82" s="57"/>
      <c r="E82" s="57"/>
      <c r="F82" s="57"/>
      <c r="G82" s="57"/>
      <c r="H82" s="57"/>
      <c r="I82" s="57"/>
      <c r="J82" s="57"/>
      <c r="K82" s="57"/>
      <c r="L82" s="57"/>
      <c r="M82" s="57"/>
      <c r="N82" s="57"/>
      <c r="O82" s="57"/>
      <c r="P82" s="57"/>
      <c r="Q82" s="57"/>
    </row>
  </sheetData>
  <mergeCells count="49">
    <mergeCell ref="M21:O21"/>
    <mergeCell ref="D13:D14"/>
    <mergeCell ref="E13:E14"/>
    <mergeCell ref="F21:F22"/>
    <mergeCell ref="G21:G22"/>
    <mergeCell ref="H21:H22"/>
    <mergeCell ref="I21:I22"/>
    <mergeCell ref="J21:L21"/>
    <mergeCell ref="A19:O19"/>
    <mergeCell ref="A20:O20"/>
    <mergeCell ref="A21:A22"/>
    <mergeCell ref="B21:B22"/>
    <mergeCell ref="C21:C22"/>
    <mergeCell ref="D21:D22"/>
    <mergeCell ref="E21:E22"/>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 ref="A11:O11"/>
    <mergeCell ref="A16:O16"/>
    <mergeCell ref="F13:F14"/>
    <mergeCell ref="G13:G14"/>
    <mergeCell ref="H13:H14"/>
    <mergeCell ref="I13:I14"/>
    <mergeCell ref="J13:L13"/>
    <mergeCell ref="M13:O13"/>
    <mergeCell ref="A13:A14"/>
    <mergeCell ref="B13:B14"/>
    <mergeCell ref="C13:C14"/>
    <mergeCell ref="A34:H34"/>
    <mergeCell ref="I34:L34"/>
    <mergeCell ref="A24:O24"/>
    <mergeCell ref="A27:O27"/>
    <mergeCell ref="A30:O30"/>
    <mergeCell ref="I33:L33"/>
    <mergeCell ref="A29:O29"/>
    <mergeCell ref="A28:O28"/>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colBreaks count="1" manualBreakCount="1">
    <brk id="15" max="45" man="1"/>
  </col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8"/>
  <sheetViews>
    <sheetView showGridLines="0" view="pageLayout" zoomScaleNormal="85" workbookViewId="0">
      <selection activeCell="F29" sqref="F29"/>
    </sheetView>
  </sheetViews>
  <sheetFormatPr baseColWidth="10" defaultColWidth="11.42578125" defaultRowHeight="13.5"/>
  <cols>
    <col min="1" max="1" width="6.5703125" style="1" customWidth="1"/>
    <col min="2" max="2" width="6" style="1" customWidth="1"/>
    <col min="3" max="3" width="6.42578125" style="1" customWidth="1"/>
    <col min="4" max="5" width="5.7109375" style="1" customWidth="1"/>
    <col min="6" max="6" width="6.28515625" style="1" customWidth="1"/>
    <col min="7" max="7" width="6.7109375" style="1" customWidth="1"/>
    <col min="8" max="8" width="63.7109375" style="1" customWidth="1"/>
    <col min="9" max="9" width="10.7109375" style="1" customWidth="1"/>
    <col min="10" max="10" width="14.42578125" style="1" customWidth="1"/>
    <col min="11" max="11" width="18.85546875" style="1" customWidth="1"/>
    <col min="12" max="12" width="12.85546875" style="1" bestFit="1" customWidth="1"/>
    <col min="13" max="13" width="16.140625" style="1" bestFit="1" customWidth="1"/>
    <col min="14" max="14" width="15.140625" style="1" bestFit="1" customWidth="1"/>
    <col min="15" max="15" width="15" style="1" bestFit="1" customWidth="1"/>
    <col min="16" max="16" width="2.7109375" style="1" customWidth="1"/>
    <col min="17" max="16384" width="11.42578125" style="1"/>
  </cols>
  <sheetData>
    <row r="1" spans="1:15" ht="34.9" customHeight="1">
      <c r="A1" s="609" t="s">
        <v>126</v>
      </c>
      <c r="B1" s="610"/>
      <c r="C1" s="610"/>
      <c r="D1" s="610"/>
      <c r="E1" s="610"/>
      <c r="F1" s="610"/>
      <c r="G1" s="610"/>
      <c r="H1" s="610"/>
      <c r="I1" s="610"/>
      <c r="J1" s="610"/>
      <c r="K1" s="610"/>
      <c r="L1" s="610"/>
      <c r="M1" s="610"/>
      <c r="N1" s="610"/>
      <c r="O1" s="611"/>
    </row>
    <row r="2" spans="1:15" ht="7.9" customHeight="1">
      <c r="A2" s="429"/>
      <c r="B2" s="106"/>
      <c r="C2" s="106"/>
      <c r="D2" s="106"/>
      <c r="E2" s="106"/>
      <c r="F2" s="106"/>
      <c r="G2" s="106"/>
      <c r="H2" s="106"/>
      <c r="I2" s="106"/>
      <c r="J2" s="106"/>
      <c r="K2" s="106"/>
      <c r="L2" s="106"/>
      <c r="M2" s="106"/>
      <c r="N2" s="106"/>
      <c r="O2" s="430"/>
    </row>
    <row r="3" spans="1:15" ht="19.899999999999999" customHeight="1">
      <c r="A3" s="693" t="s">
        <v>483</v>
      </c>
      <c r="B3" s="694"/>
      <c r="C3" s="694"/>
      <c r="D3" s="694"/>
      <c r="E3" s="694"/>
      <c r="F3" s="694"/>
      <c r="G3" s="694"/>
      <c r="H3" s="694"/>
      <c r="I3" s="694"/>
      <c r="J3" s="694"/>
      <c r="K3" s="694"/>
      <c r="L3" s="694"/>
      <c r="M3" s="694"/>
      <c r="N3" s="694"/>
      <c r="O3" s="695"/>
    </row>
    <row r="4" spans="1:15" ht="19.149999999999999" customHeight="1">
      <c r="A4" s="693" t="s">
        <v>363</v>
      </c>
      <c r="B4" s="694"/>
      <c r="C4" s="694"/>
      <c r="D4" s="694"/>
      <c r="E4" s="694"/>
      <c r="F4" s="694"/>
      <c r="G4" s="694"/>
      <c r="H4" s="694"/>
      <c r="I4" s="694"/>
      <c r="J4" s="694"/>
      <c r="K4" s="694"/>
      <c r="L4" s="694"/>
      <c r="M4" s="694"/>
      <c r="N4" s="694"/>
      <c r="O4" s="695"/>
    </row>
    <row r="5" spans="1:15" ht="19.899999999999999" customHeight="1">
      <c r="A5" s="607" t="s">
        <v>84</v>
      </c>
      <c r="B5" s="607" t="s">
        <v>127</v>
      </c>
      <c r="C5" s="607" t="s">
        <v>44</v>
      </c>
      <c r="D5" s="607" t="s">
        <v>42</v>
      </c>
      <c r="E5" s="607" t="s">
        <v>43</v>
      </c>
      <c r="F5" s="607" t="s">
        <v>12</v>
      </c>
      <c r="G5" s="607" t="s">
        <v>75</v>
      </c>
      <c r="H5" s="682" t="s">
        <v>13</v>
      </c>
      <c r="I5" s="607" t="s">
        <v>128</v>
      </c>
      <c r="J5" s="625" t="s">
        <v>129</v>
      </c>
      <c r="K5" s="626"/>
      <c r="L5" s="672"/>
      <c r="M5" s="625" t="s">
        <v>130</v>
      </c>
      <c r="N5" s="626"/>
      <c r="O5" s="672"/>
    </row>
    <row r="6" spans="1:15" ht="19.899999999999999" customHeight="1">
      <c r="A6" s="608"/>
      <c r="B6" s="608"/>
      <c r="C6" s="608"/>
      <c r="D6" s="608"/>
      <c r="E6" s="608"/>
      <c r="F6" s="608"/>
      <c r="G6" s="608"/>
      <c r="H6" s="683"/>
      <c r="I6" s="608"/>
      <c r="J6" s="494" t="s">
        <v>131</v>
      </c>
      <c r="K6" s="494" t="s">
        <v>188</v>
      </c>
      <c r="L6" s="494" t="s">
        <v>132</v>
      </c>
      <c r="M6" s="494" t="s">
        <v>90</v>
      </c>
      <c r="N6" s="494" t="s">
        <v>189</v>
      </c>
      <c r="O6" s="494" t="s">
        <v>21</v>
      </c>
    </row>
    <row r="7" spans="1:15" s="92" customFormat="1" ht="24" customHeight="1">
      <c r="A7" s="91" t="s">
        <v>332</v>
      </c>
      <c r="B7" s="91" t="s">
        <v>341</v>
      </c>
      <c r="C7" s="91" t="s">
        <v>332</v>
      </c>
      <c r="D7" s="91" t="s">
        <v>324</v>
      </c>
      <c r="E7" s="91" t="s">
        <v>324</v>
      </c>
      <c r="F7" s="91">
        <v>215</v>
      </c>
      <c r="G7" s="91"/>
      <c r="H7" s="107" t="s">
        <v>271</v>
      </c>
      <c r="I7" s="91" t="s">
        <v>272</v>
      </c>
      <c r="J7" s="165">
        <v>500</v>
      </c>
      <c r="K7" s="165">
        <v>125</v>
      </c>
      <c r="L7" s="165">
        <v>125</v>
      </c>
      <c r="M7" s="165">
        <v>45358478</v>
      </c>
      <c r="N7" s="165">
        <v>9513888.4000000004</v>
      </c>
      <c r="O7" s="165">
        <v>8943017.4000000004</v>
      </c>
    </row>
    <row r="8" spans="1:15">
      <c r="A8" s="673" t="s">
        <v>330</v>
      </c>
      <c r="B8" s="674"/>
      <c r="C8" s="674"/>
      <c r="D8" s="674"/>
      <c r="E8" s="674"/>
      <c r="F8" s="674"/>
      <c r="G8" s="674"/>
      <c r="H8" s="674"/>
      <c r="I8" s="674"/>
      <c r="J8" s="674"/>
      <c r="K8" s="674"/>
      <c r="L8" s="674"/>
      <c r="M8" s="674"/>
      <c r="N8" s="674"/>
      <c r="O8" s="675"/>
    </row>
    <row r="9" spans="1:15" s="154" customFormat="1">
      <c r="A9" s="239" t="s">
        <v>464</v>
      </c>
      <c r="B9" s="240"/>
      <c r="C9" s="240"/>
      <c r="D9" s="240"/>
      <c r="E9" s="240"/>
      <c r="F9" s="240"/>
      <c r="G9" s="240"/>
      <c r="H9" s="240"/>
      <c r="I9" s="240"/>
      <c r="J9" s="240"/>
      <c r="K9" s="240"/>
      <c r="L9" s="240"/>
      <c r="M9" s="240"/>
      <c r="N9" s="240"/>
      <c r="O9" s="241"/>
    </row>
    <row r="10" spans="1:15" s="154" customFormat="1">
      <c r="A10" s="239"/>
      <c r="B10" s="240"/>
      <c r="C10" s="240"/>
      <c r="D10" s="240"/>
      <c r="E10" s="240"/>
      <c r="F10" s="240"/>
      <c r="G10" s="240"/>
      <c r="H10" s="240"/>
      <c r="I10" s="240"/>
      <c r="J10" s="240"/>
      <c r="K10" s="240"/>
      <c r="L10" s="240"/>
      <c r="M10" s="240"/>
      <c r="N10" s="240"/>
      <c r="O10" s="241"/>
    </row>
    <row r="11" spans="1:15">
      <c r="A11" s="673" t="s">
        <v>331</v>
      </c>
      <c r="B11" s="674"/>
      <c r="C11" s="674"/>
      <c r="D11" s="674"/>
      <c r="E11" s="674"/>
      <c r="F11" s="674"/>
      <c r="G11" s="674"/>
      <c r="H11" s="674"/>
      <c r="I11" s="674"/>
      <c r="J11" s="674"/>
      <c r="K11" s="674"/>
      <c r="L11" s="674"/>
      <c r="M11" s="674"/>
      <c r="N11" s="674"/>
      <c r="O11" s="675"/>
    </row>
    <row r="12" spans="1:15" ht="27" customHeight="1">
      <c r="A12" s="679" t="s">
        <v>557</v>
      </c>
      <c r="B12" s="680"/>
      <c r="C12" s="680"/>
      <c r="D12" s="680"/>
      <c r="E12" s="680"/>
      <c r="F12" s="680"/>
      <c r="G12" s="680"/>
      <c r="H12" s="680"/>
      <c r="I12" s="680"/>
      <c r="J12" s="680"/>
      <c r="K12" s="680"/>
      <c r="L12" s="680"/>
      <c r="M12" s="680"/>
      <c r="N12" s="680"/>
      <c r="O12" s="681"/>
    </row>
    <row r="13" spans="1:15" ht="29.25" customHeight="1">
      <c r="A13" s="495" t="s">
        <v>558</v>
      </c>
      <c r="B13" s="496"/>
      <c r="C13" s="496"/>
      <c r="D13" s="496"/>
      <c r="E13" s="496"/>
      <c r="F13" s="496"/>
      <c r="G13" s="496"/>
      <c r="H13" s="496"/>
      <c r="I13" s="496"/>
      <c r="J13" s="496"/>
      <c r="K13" s="496"/>
      <c r="L13" s="496"/>
      <c r="M13" s="496"/>
      <c r="N13" s="496"/>
      <c r="O13" s="497"/>
    </row>
    <row r="14" spans="1:15">
      <c r="A14" s="495"/>
      <c r="B14" s="496" t="s">
        <v>559</v>
      </c>
      <c r="C14" s="496"/>
      <c r="D14" s="496"/>
      <c r="E14" s="496"/>
      <c r="F14" s="496"/>
      <c r="G14" s="496"/>
      <c r="H14" s="496"/>
      <c r="I14" s="496"/>
      <c r="J14" s="496"/>
      <c r="K14" s="496"/>
      <c r="L14" s="496"/>
      <c r="M14" s="496"/>
      <c r="N14" s="496"/>
      <c r="O14" s="497"/>
    </row>
    <row r="15" spans="1:15">
      <c r="A15" s="495"/>
      <c r="B15" s="496" t="s">
        <v>371</v>
      </c>
      <c r="C15" s="496"/>
      <c r="D15" s="496"/>
      <c r="E15" s="496"/>
      <c r="F15" s="496"/>
      <c r="G15" s="496"/>
      <c r="H15" s="496"/>
      <c r="I15" s="496"/>
      <c r="J15" s="496"/>
      <c r="K15" s="496"/>
      <c r="L15" s="496"/>
      <c r="M15" s="496"/>
      <c r="N15" s="496"/>
      <c r="O15" s="497"/>
    </row>
    <row r="16" spans="1:15">
      <c r="A16" s="495"/>
      <c r="B16" s="496" t="s">
        <v>560</v>
      </c>
      <c r="C16" s="496"/>
      <c r="D16" s="496"/>
      <c r="E16" s="496"/>
      <c r="F16" s="496"/>
      <c r="G16" s="496"/>
      <c r="H16" s="496"/>
      <c r="I16" s="496"/>
      <c r="J16" s="496"/>
      <c r="K16" s="496"/>
      <c r="L16" s="496"/>
      <c r="M16" s="496"/>
      <c r="N16" s="496"/>
      <c r="O16" s="497"/>
    </row>
    <row r="17" spans="1:15">
      <c r="A17" s="495"/>
      <c r="B17" s="496"/>
      <c r="C17" s="496"/>
      <c r="D17" s="496"/>
      <c r="E17" s="496"/>
      <c r="F17" s="496"/>
      <c r="G17" s="496"/>
      <c r="H17" s="496"/>
      <c r="I17" s="496"/>
      <c r="J17" s="496"/>
      <c r="K17" s="496"/>
      <c r="L17" s="496"/>
      <c r="M17" s="496"/>
      <c r="N17" s="496"/>
      <c r="O17" s="497"/>
    </row>
    <row r="18" spans="1:15">
      <c r="A18" s="495" t="s">
        <v>561</v>
      </c>
      <c r="B18" s="496"/>
      <c r="C18" s="496"/>
      <c r="D18" s="496"/>
      <c r="E18" s="496"/>
      <c r="F18" s="496"/>
      <c r="G18" s="496"/>
      <c r="H18" s="496"/>
      <c r="I18" s="496"/>
      <c r="J18" s="496"/>
      <c r="K18" s="496"/>
      <c r="L18" s="496"/>
      <c r="M18" s="496"/>
      <c r="N18" s="496"/>
      <c r="O18" s="497"/>
    </row>
    <row r="19" spans="1:15">
      <c r="A19" s="495" t="s">
        <v>372</v>
      </c>
      <c r="B19" s="496"/>
      <c r="C19" s="496"/>
      <c r="D19" s="496"/>
      <c r="E19" s="496"/>
      <c r="F19" s="496"/>
      <c r="G19" s="496"/>
      <c r="H19" s="496"/>
      <c r="I19" s="496"/>
      <c r="J19" s="496"/>
      <c r="K19" s="496"/>
      <c r="L19" s="496"/>
      <c r="M19" s="496"/>
      <c r="N19" s="496"/>
      <c r="O19" s="497"/>
    </row>
    <row r="20" spans="1:15">
      <c r="A20" s="495" t="s">
        <v>622</v>
      </c>
      <c r="B20" s="496"/>
      <c r="C20" s="496"/>
      <c r="D20" s="496"/>
      <c r="E20" s="496"/>
      <c r="F20" s="496"/>
      <c r="G20" s="496"/>
      <c r="H20" s="496"/>
      <c r="I20" s="496"/>
      <c r="J20" s="496"/>
      <c r="K20" s="496"/>
      <c r="L20" s="496"/>
      <c r="M20" s="496"/>
      <c r="N20" s="496"/>
      <c r="O20" s="497"/>
    </row>
    <row r="21" spans="1:15">
      <c r="A21" s="495" t="s">
        <v>623</v>
      </c>
      <c r="B21" s="496"/>
      <c r="C21" s="496"/>
      <c r="D21" s="496"/>
      <c r="E21" s="496"/>
      <c r="F21" s="496"/>
      <c r="G21" s="496"/>
      <c r="H21" s="496"/>
      <c r="I21" s="496"/>
      <c r="J21" s="496"/>
      <c r="K21" s="496"/>
      <c r="L21" s="496"/>
      <c r="M21" s="496"/>
      <c r="N21" s="496"/>
      <c r="O21" s="497"/>
    </row>
    <row r="22" spans="1:15">
      <c r="A22" s="704" t="s">
        <v>562</v>
      </c>
      <c r="B22" s="705"/>
      <c r="C22" s="705"/>
      <c r="D22" s="705"/>
      <c r="E22" s="705"/>
      <c r="F22" s="705"/>
      <c r="G22" s="705"/>
      <c r="H22" s="705"/>
      <c r="I22" s="705"/>
      <c r="J22" s="705"/>
      <c r="K22" s="705"/>
      <c r="L22" s="705"/>
      <c r="M22" s="705"/>
      <c r="N22" s="705"/>
      <c r="O22" s="706"/>
    </row>
    <row r="23" spans="1:15" ht="19.899999999999999" customHeight="1">
      <c r="A23" s="607" t="s">
        <v>84</v>
      </c>
      <c r="B23" s="607" t="s">
        <v>127</v>
      </c>
      <c r="C23" s="607" t="s">
        <v>44</v>
      </c>
      <c r="D23" s="607" t="s">
        <v>42</v>
      </c>
      <c r="E23" s="607" t="s">
        <v>43</v>
      </c>
      <c r="F23" s="607" t="s">
        <v>12</v>
      </c>
      <c r="G23" s="607" t="s">
        <v>75</v>
      </c>
      <c r="H23" s="682" t="s">
        <v>13</v>
      </c>
      <c r="I23" s="607" t="s">
        <v>128</v>
      </c>
      <c r="J23" s="625" t="s">
        <v>129</v>
      </c>
      <c r="K23" s="626"/>
      <c r="L23" s="672"/>
      <c r="M23" s="625" t="s">
        <v>130</v>
      </c>
      <c r="N23" s="626"/>
      <c r="O23" s="672"/>
    </row>
    <row r="24" spans="1:15" ht="19.899999999999999" customHeight="1">
      <c r="A24" s="608"/>
      <c r="B24" s="608"/>
      <c r="C24" s="608"/>
      <c r="D24" s="608"/>
      <c r="E24" s="608"/>
      <c r="F24" s="608"/>
      <c r="G24" s="608"/>
      <c r="H24" s="683"/>
      <c r="I24" s="608"/>
      <c r="J24" s="494" t="s">
        <v>131</v>
      </c>
      <c r="K24" s="494" t="s">
        <v>188</v>
      </c>
      <c r="L24" s="494" t="s">
        <v>132</v>
      </c>
      <c r="M24" s="494" t="s">
        <v>90</v>
      </c>
      <c r="N24" s="494" t="s">
        <v>189</v>
      </c>
      <c r="O24" s="494" t="s">
        <v>21</v>
      </c>
    </row>
    <row r="25" spans="1:15" s="227" customFormat="1" ht="15" customHeight="1">
      <c r="A25" s="224" t="s">
        <v>332</v>
      </c>
      <c r="B25" s="224" t="s">
        <v>345</v>
      </c>
      <c r="C25" s="224" t="s">
        <v>332</v>
      </c>
      <c r="D25" s="224" t="s">
        <v>350</v>
      </c>
      <c r="E25" s="224" t="s">
        <v>332</v>
      </c>
      <c r="F25" s="224">
        <v>201</v>
      </c>
      <c r="G25" s="224"/>
      <c r="H25" s="225" t="s">
        <v>275</v>
      </c>
      <c r="I25" s="224" t="s">
        <v>276</v>
      </c>
      <c r="J25" s="226">
        <v>920</v>
      </c>
      <c r="K25" s="226">
        <v>230</v>
      </c>
      <c r="L25" s="226">
        <v>230</v>
      </c>
      <c r="M25" s="226">
        <v>3823522</v>
      </c>
      <c r="N25" s="226">
        <v>895319.08000000007</v>
      </c>
      <c r="O25" s="226">
        <v>895319.08000000007</v>
      </c>
    </row>
    <row r="26" spans="1:15">
      <c r="A26" s="673" t="s">
        <v>330</v>
      </c>
      <c r="B26" s="674"/>
      <c r="C26" s="674"/>
      <c r="D26" s="674"/>
      <c r="E26" s="674"/>
      <c r="F26" s="674"/>
      <c r="G26" s="674"/>
      <c r="H26" s="674"/>
      <c r="I26" s="674"/>
      <c r="J26" s="674"/>
      <c r="K26" s="674"/>
      <c r="L26" s="674"/>
      <c r="M26" s="674"/>
      <c r="N26" s="674"/>
      <c r="O26" s="675"/>
    </row>
    <row r="27" spans="1:15" ht="39.75" customHeight="1">
      <c r="A27" s="495" t="s">
        <v>465</v>
      </c>
      <c r="B27" s="496"/>
      <c r="C27" s="496"/>
      <c r="D27" s="496"/>
      <c r="E27" s="496"/>
      <c r="F27" s="496"/>
      <c r="G27" s="496"/>
      <c r="H27" s="496"/>
      <c r="I27" s="496"/>
      <c r="J27" s="496"/>
      <c r="K27" s="496"/>
      <c r="L27" s="496"/>
      <c r="M27" s="496"/>
      <c r="N27" s="496"/>
      <c r="O27" s="497"/>
    </row>
    <row r="28" spans="1:15">
      <c r="A28" s="495"/>
      <c r="B28" s="496"/>
      <c r="C28" s="496"/>
      <c r="D28" s="496"/>
      <c r="E28" s="496"/>
      <c r="F28" s="496"/>
      <c r="G28" s="496"/>
      <c r="H28" s="496"/>
      <c r="I28" s="496"/>
      <c r="J28" s="496"/>
      <c r="K28" s="496"/>
      <c r="L28" s="496"/>
      <c r="M28" s="496"/>
      <c r="N28" s="496"/>
      <c r="O28" s="497"/>
    </row>
    <row r="29" spans="1:15">
      <c r="A29" s="673" t="s">
        <v>331</v>
      </c>
      <c r="B29" s="674"/>
      <c r="C29" s="674"/>
      <c r="D29" s="674"/>
      <c r="E29" s="674"/>
      <c r="F29" s="674"/>
      <c r="G29" s="674"/>
      <c r="H29" s="674"/>
      <c r="I29" s="674"/>
      <c r="J29" s="674"/>
      <c r="K29" s="674"/>
      <c r="L29" s="674"/>
      <c r="M29" s="674"/>
      <c r="N29" s="674"/>
      <c r="O29" s="675"/>
    </row>
    <row r="30" spans="1:15">
      <c r="A30" s="505" t="s">
        <v>563</v>
      </c>
      <c r="B30" s="506"/>
      <c r="C30" s="506"/>
      <c r="D30" s="506"/>
      <c r="E30" s="506"/>
      <c r="F30" s="506"/>
      <c r="G30" s="506"/>
      <c r="H30" s="506"/>
      <c r="I30" s="506"/>
      <c r="J30" s="506"/>
      <c r="K30" s="506"/>
      <c r="L30" s="506"/>
      <c r="M30" s="506"/>
      <c r="N30" s="506"/>
      <c r="O30" s="507"/>
    </row>
    <row r="31" spans="1:15" ht="52.5" customHeight="1">
      <c r="A31" s="679" t="s">
        <v>564</v>
      </c>
      <c r="B31" s="680"/>
      <c r="C31" s="680"/>
      <c r="D31" s="680"/>
      <c r="E31" s="680"/>
      <c r="F31" s="680"/>
      <c r="G31" s="680"/>
      <c r="H31" s="680"/>
      <c r="I31" s="680"/>
      <c r="J31" s="680"/>
      <c r="K31" s="680"/>
      <c r="L31" s="680"/>
      <c r="M31" s="680"/>
      <c r="N31" s="680"/>
      <c r="O31" s="681"/>
    </row>
    <row r="32" spans="1:15" ht="14.25" customHeight="1">
      <c r="A32" s="701" t="s">
        <v>565</v>
      </c>
      <c r="B32" s="702"/>
      <c r="C32" s="702"/>
      <c r="D32" s="702"/>
      <c r="E32" s="702"/>
      <c r="F32" s="702"/>
      <c r="G32" s="702"/>
      <c r="H32" s="702"/>
      <c r="I32" s="702"/>
      <c r="J32" s="702"/>
      <c r="K32" s="702"/>
      <c r="L32" s="702"/>
      <c r="M32" s="702"/>
      <c r="N32" s="702"/>
      <c r="O32" s="703"/>
    </row>
    <row r="33" spans="1:16">
      <c r="A33" s="505" t="s">
        <v>566</v>
      </c>
      <c r="B33" s="506"/>
      <c r="C33" s="506"/>
      <c r="D33" s="506"/>
      <c r="E33" s="506"/>
      <c r="F33" s="506"/>
      <c r="G33" s="506"/>
      <c r="H33" s="506"/>
      <c r="I33" s="506"/>
      <c r="J33" s="506"/>
      <c r="K33" s="506"/>
      <c r="L33" s="506"/>
      <c r="M33" s="506"/>
      <c r="N33" s="506"/>
      <c r="O33" s="507"/>
    </row>
    <row r="34" spans="1:16" ht="30.75" customHeight="1">
      <c r="A34" s="679" t="s">
        <v>567</v>
      </c>
      <c r="B34" s="680"/>
      <c r="C34" s="680"/>
      <c r="D34" s="680"/>
      <c r="E34" s="680"/>
      <c r="F34" s="680"/>
      <c r="G34" s="680"/>
      <c r="H34" s="680"/>
      <c r="I34" s="680"/>
      <c r="J34" s="680"/>
      <c r="K34" s="680"/>
      <c r="L34" s="680"/>
      <c r="M34" s="680"/>
      <c r="N34" s="680"/>
      <c r="O34" s="681"/>
    </row>
    <row r="35" spans="1:16">
      <c r="A35" s="206"/>
      <c r="B35" s="207"/>
      <c r="C35" s="207"/>
      <c r="D35" s="207"/>
      <c r="E35" s="207"/>
      <c r="F35" s="207"/>
      <c r="G35" s="207"/>
      <c r="H35" s="207"/>
      <c r="I35" s="207"/>
      <c r="J35" s="207"/>
      <c r="K35" s="207"/>
      <c r="L35" s="207"/>
      <c r="M35" s="207"/>
      <c r="N35" s="207"/>
      <c r="O35" s="208"/>
    </row>
    <row r="36" spans="1:16" ht="12.75" customHeight="1">
      <c r="A36" s="95"/>
      <c r="B36" s="95"/>
      <c r="C36" s="95"/>
      <c r="D36" s="95"/>
      <c r="E36" s="93"/>
      <c r="F36" s="93"/>
      <c r="G36" s="93"/>
      <c r="H36" s="93"/>
      <c r="I36" s="93"/>
      <c r="J36" s="93"/>
      <c r="K36" s="93"/>
      <c r="L36" s="93"/>
      <c r="M36" s="450"/>
      <c r="N36" s="450"/>
      <c r="O36" s="450"/>
    </row>
    <row r="37" spans="1:16" ht="13.5" customHeight="1">
      <c r="A37" s="96"/>
      <c r="B37" s="96"/>
      <c r="C37" s="96"/>
      <c r="D37" s="97"/>
      <c r="E37" s="98"/>
      <c r="F37" s="57"/>
      <c r="G37" s="57"/>
      <c r="H37" s="57"/>
      <c r="I37" s="99"/>
      <c r="J37" s="99"/>
      <c r="K37" s="99"/>
      <c r="L37" s="99"/>
      <c r="M37" s="99"/>
      <c r="N37" s="99"/>
      <c r="O37" s="99"/>
      <c r="P37" s="100"/>
    </row>
    <row r="38" spans="1:16" s="11" customFormat="1" ht="14.25" customHeight="1">
      <c r="A38" s="101"/>
      <c r="B38" s="101"/>
      <c r="C38" s="101"/>
      <c r="D38" s="3"/>
      <c r="E38" s="102"/>
      <c r="F38" s="103"/>
      <c r="G38" s="103"/>
      <c r="H38" s="103"/>
      <c r="I38" s="700"/>
      <c r="J38" s="700"/>
      <c r="K38" s="700"/>
      <c r="L38" s="700"/>
      <c r="M38" s="156"/>
      <c r="N38" s="104"/>
      <c r="O38" s="104"/>
      <c r="P38" s="105"/>
    </row>
    <row r="39" spans="1:16" s="11" customFormat="1">
      <c r="A39" s="696"/>
      <c r="B39" s="696"/>
      <c r="C39" s="696"/>
      <c r="D39" s="696"/>
      <c r="E39" s="696"/>
      <c r="F39" s="696"/>
      <c r="G39" s="696"/>
      <c r="H39" s="696"/>
      <c r="I39" s="696"/>
      <c r="J39" s="696"/>
      <c r="K39" s="696"/>
      <c r="L39" s="696"/>
      <c r="M39" s="157"/>
    </row>
    <row r="88" spans="1:17">
      <c r="A88" s="57"/>
      <c r="B88" s="57"/>
      <c r="C88" s="57"/>
      <c r="D88" s="57"/>
      <c r="E88" s="57"/>
      <c r="F88" s="57"/>
      <c r="G88" s="57"/>
      <c r="H88" s="57"/>
      <c r="I88" s="57"/>
      <c r="J88" s="57"/>
      <c r="K88" s="57"/>
      <c r="L88" s="57"/>
      <c r="M88" s="57"/>
      <c r="N88" s="57"/>
      <c r="O88" s="57"/>
      <c r="P88" s="57"/>
      <c r="Q88" s="57"/>
    </row>
  </sheetData>
  <mergeCells count="37">
    <mergeCell ref="M23:O23"/>
    <mergeCell ref="E23:E24"/>
    <mergeCell ref="F23:F24"/>
    <mergeCell ref="G23:G24"/>
    <mergeCell ref="H23:H24"/>
    <mergeCell ref="I23:I24"/>
    <mergeCell ref="A8:O8"/>
    <mergeCell ref="A1:O1"/>
    <mergeCell ref="A3:O3"/>
    <mergeCell ref="A4:O4"/>
    <mergeCell ref="A5:A6"/>
    <mergeCell ref="B5:B6"/>
    <mergeCell ref="C5:C6"/>
    <mergeCell ref="D5:D6"/>
    <mergeCell ref="E5:E6"/>
    <mergeCell ref="F5:F6"/>
    <mergeCell ref="G5:G6"/>
    <mergeCell ref="H5:H6"/>
    <mergeCell ref="I5:I6"/>
    <mergeCell ref="J5:L5"/>
    <mergeCell ref="M5:O5"/>
    <mergeCell ref="A39:H39"/>
    <mergeCell ref="I39:L39"/>
    <mergeCell ref="I38:L38"/>
    <mergeCell ref="A11:O11"/>
    <mergeCell ref="A26:O26"/>
    <mergeCell ref="A29:O29"/>
    <mergeCell ref="A32:O32"/>
    <mergeCell ref="A31:O31"/>
    <mergeCell ref="A34:O34"/>
    <mergeCell ref="A22:O22"/>
    <mergeCell ref="A12:O12"/>
    <mergeCell ref="A23:A24"/>
    <mergeCell ref="B23:B24"/>
    <mergeCell ref="C23:C24"/>
    <mergeCell ref="D23:D24"/>
    <mergeCell ref="J23:L23"/>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colBreaks count="1" manualBreakCount="1">
    <brk id="15" max="45" man="1"/>
  </col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topLeftCell="A19" zoomScaleNormal="100" workbookViewId="0">
      <selection activeCell="F29" sqref="F29"/>
    </sheetView>
  </sheetViews>
  <sheetFormatPr baseColWidth="10" defaultColWidth="11.42578125" defaultRowHeight="13.5"/>
  <cols>
    <col min="1" max="1" width="12.85546875" style="1" customWidth="1"/>
    <col min="2" max="2" width="25.140625" style="1" customWidth="1"/>
    <col min="3" max="3" width="23.5703125" style="1" customWidth="1"/>
    <col min="4" max="4" width="22.5703125" style="1" customWidth="1"/>
    <col min="5" max="5" width="23.85546875" style="1" customWidth="1"/>
    <col min="6" max="6" width="21.85546875" style="1" customWidth="1"/>
    <col min="7" max="7" width="16.140625" style="1" bestFit="1" customWidth="1"/>
    <col min="8" max="8" width="3.140625" style="1" customWidth="1"/>
    <col min="9" max="9" width="65.140625" style="1" customWidth="1"/>
    <col min="10" max="11" width="11.42578125" style="1"/>
    <col min="12" max="12" width="17.140625" style="1" bestFit="1" customWidth="1"/>
    <col min="13" max="16384" width="11.42578125" style="1"/>
  </cols>
  <sheetData>
    <row r="1" spans="1:12" ht="35.1" customHeight="1">
      <c r="A1" s="609" t="s">
        <v>1065</v>
      </c>
      <c r="B1" s="610"/>
      <c r="C1" s="610"/>
      <c r="D1" s="610"/>
      <c r="E1" s="610"/>
      <c r="F1" s="610"/>
      <c r="G1" s="610"/>
      <c r="H1" s="610"/>
      <c r="I1" s="611"/>
    </row>
    <row r="2" spans="1:12" ht="6.75" customHeight="1"/>
    <row r="3" spans="1:12" ht="17.25" customHeight="1">
      <c r="A3" s="612" t="s">
        <v>484</v>
      </c>
      <c r="B3" s="613"/>
      <c r="C3" s="613"/>
      <c r="D3" s="613"/>
      <c r="E3" s="613"/>
      <c r="F3" s="613"/>
      <c r="G3" s="613"/>
      <c r="H3" s="613"/>
      <c r="I3" s="614"/>
    </row>
    <row r="4" spans="1:12" ht="17.25" customHeight="1">
      <c r="A4" s="612" t="s">
        <v>363</v>
      </c>
      <c r="B4" s="613"/>
      <c r="C4" s="613"/>
      <c r="D4" s="613"/>
      <c r="E4" s="613"/>
      <c r="F4" s="613"/>
      <c r="G4" s="613"/>
      <c r="H4" s="613"/>
      <c r="I4" s="614"/>
    </row>
    <row r="5" spans="1:12" ht="25.5" customHeight="1">
      <c r="A5" s="607" t="s">
        <v>1064</v>
      </c>
      <c r="B5" s="619" t="s">
        <v>94</v>
      </c>
      <c r="C5" s="620"/>
      <c r="D5" s="620"/>
      <c r="E5" s="621"/>
      <c r="F5" s="403" t="s">
        <v>87</v>
      </c>
      <c r="G5" s="403"/>
      <c r="H5" s="615" t="s">
        <v>183</v>
      </c>
      <c r="I5" s="616"/>
      <c r="J5" s="2"/>
    </row>
    <row r="6" spans="1:12" ht="22.5" customHeight="1">
      <c r="A6" s="608"/>
      <c r="B6" s="86" t="s">
        <v>182</v>
      </c>
      <c r="C6" s="86" t="s">
        <v>45</v>
      </c>
      <c r="D6" s="86" t="s">
        <v>46</v>
      </c>
      <c r="E6" s="86" t="s">
        <v>99</v>
      </c>
      <c r="F6" s="87" t="s">
        <v>100</v>
      </c>
      <c r="G6" s="87" t="s">
        <v>181</v>
      </c>
      <c r="H6" s="617" t="s">
        <v>180</v>
      </c>
      <c r="I6" s="618"/>
      <c r="J6" s="3"/>
    </row>
    <row r="7" spans="1:12" s="19" customFormat="1" ht="12.75" customHeight="1">
      <c r="A7" s="402">
        <v>3</v>
      </c>
      <c r="B7" s="401">
        <v>4</v>
      </c>
      <c r="C7" s="401">
        <v>5</v>
      </c>
      <c r="D7" s="401">
        <v>6</v>
      </c>
      <c r="E7" s="401">
        <v>7</v>
      </c>
      <c r="F7" s="401">
        <v>8</v>
      </c>
      <c r="G7" s="401">
        <v>9</v>
      </c>
      <c r="H7" s="400"/>
      <c r="I7" s="399"/>
    </row>
    <row r="8" spans="1:12" s="19" customFormat="1" ht="36.6" customHeight="1">
      <c r="A8" s="85" t="s">
        <v>95</v>
      </c>
      <c r="B8" s="398">
        <f t="shared" ref="B8:G8" si="0">B9+B11+B13+B15</f>
        <v>135515003.42999998</v>
      </c>
      <c r="C8" s="398">
        <f t="shared" si="0"/>
        <v>108223572.25999998</v>
      </c>
      <c r="D8" s="398">
        <f t="shared" si="0"/>
        <v>108223572.25999998</v>
      </c>
      <c r="E8" s="398">
        <f t="shared" si="0"/>
        <v>108223572.25999998</v>
      </c>
      <c r="F8" s="398">
        <f t="shared" si="0"/>
        <v>-27291431.170000002</v>
      </c>
      <c r="G8" s="398">
        <f t="shared" si="0"/>
        <v>0</v>
      </c>
      <c r="H8" s="397"/>
      <c r="I8" s="396"/>
    </row>
    <row r="9" spans="1:12" s="19" customFormat="1" ht="45">
      <c r="A9" s="29">
        <v>1000</v>
      </c>
      <c r="B9" s="460">
        <v>102775131.53999999</v>
      </c>
      <c r="C9" s="460">
        <v>100939185.53999999</v>
      </c>
      <c r="D9" s="460">
        <v>100939185.53999999</v>
      </c>
      <c r="E9" s="460">
        <v>100939185.53999999</v>
      </c>
      <c r="F9" s="392">
        <f>C9-B9</f>
        <v>-1835946</v>
      </c>
      <c r="G9" s="392">
        <f>D9-C9</f>
        <v>0</v>
      </c>
      <c r="H9" s="471" t="s">
        <v>22</v>
      </c>
      <c r="I9" s="488" t="s">
        <v>1105</v>
      </c>
      <c r="L9" s="487"/>
    </row>
    <row r="10" spans="1:12" s="19" customFormat="1" ht="39" customHeight="1">
      <c r="A10" s="5"/>
      <c r="B10" s="461"/>
      <c r="C10" s="461"/>
      <c r="D10" s="461"/>
      <c r="E10" s="461"/>
      <c r="F10" s="391"/>
      <c r="G10" s="391"/>
      <c r="H10" s="472" t="s">
        <v>23</v>
      </c>
      <c r="I10" s="489" t="s">
        <v>1085</v>
      </c>
    </row>
    <row r="11" spans="1:12" s="19" customFormat="1" ht="67.5">
      <c r="A11" s="4">
        <v>2000</v>
      </c>
      <c r="B11" s="460">
        <v>9580820.5500000007</v>
      </c>
      <c r="C11" s="460">
        <v>1139886.55</v>
      </c>
      <c r="D11" s="460">
        <v>1139886.55</v>
      </c>
      <c r="E11" s="460">
        <v>1139886.55</v>
      </c>
      <c r="F11" s="392">
        <f>C11-B11</f>
        <v>-8440934</v>
      </c>
      <c r="G11" s="392">
        <f>D11-C11</f>
        <v>0</v>
      </c>
      <c r="H11" s="471" t="s">
        <v>22</v>
      </c>
      <c r="I11" s="488" t="s">
        <v>1063</v>
      </c>
    </row>
    <row r="12" spans="1:12" s="19" customFormat="1" ht="22.5">
      <c r="A12" s="5"/>
      <c r="B12" s="461"/>
      <c r="C12" s="461"/>
      <c r="D12" s="461"/>
      <c r="E12" s="461"/>
      <c r="F12" s="391"/>
      <c r="G12" s="391"/>
      <c r="H12" s="472" t="s">
        <v>23</v>
      </c>
      <c r="I12" s="489" t="s">
        <v>1085</v>
      </c>
    </row>
    <row r="13" spans="1:12" s="19" customFormat="1" ht="29.25" customHeight="1">
      <c r="A13" s="4">
        <v>3000</v>
      </c>
      <c r="B13" s="460">
        <v>20451363.460000001</v>
      </c>
      <c r="C13" s="460">
        <v>5430420.46</v>
      </c>
      <c r="D13" s="460">
        <v>5430420.46</v>
      </c>
      <c r="E13" s="460">
        <v>5430420.46</v>
      </c>
      <c r="F13" s="392">
        <f>C13-B13</f>
        <v>-15020943</v>
      </c>
      <c r="G13" s="392">
        <f>D13-C13</f>
        <v>0</v>
      </c>
      <c r="H13" s="471" t="s">
        <v>22</v>
      </c>
      <c r="I13" s="488" t="s">
        <v>1086</v>
      </c>
    </row>
    <row r="14" spans="1:12" s="19" customFormat="1" ht="22.5">
      <c r="A14" s="5"/>
      <c r="B14" s="461"/>
      <c r="C14" s="461"/>
      <c r="D14" s="461"/>
      <c r="E14" s="461"/>
      <c r="F14" s="391"/>
      <c r="G14" s="391"/>
      <c r="H14" s="472" t="s">
        <v>23</v>
      </c>
      <c r="I14" s="489" t="s">
        <v>1085</v>
      </c>
    </row>
    <row r="15" spans="1:12" s="19" customFormat="1" ht="45">
      <c r="A15" s="4">
        <v>4000</v>
      </c>
      <c r="B15" s="460">
        <v>2707687.88</v>
      </c>
      <c r="C15" s="460">
        <v>714079.71</v>
      </c>
      <c r="D15" s="460">
        <v>714079.71</v>
      </c>
      <c r="E15" s="460">
        <v>714079.71</v>
      </c>
      <c r="F15" s="392">
        <f>C15-B15</f>
        <v>-1993608.17</v>
      </c>
      <c r="G15" s="392">
        <f>D15-C15</f>
        <v>0</v>
      </c>
      <c r="H15" s="471" t="s">
        <v>22</v>
      </c>
      <c r="I15" s="488" t="s">
        <v>1105</v>
      </c>
    </row>
    <row r="16" spans="1:12" s="19" customFormat="1" ht="22.5">
      <c r="A16" s="5"/>
      <c r="B16" s="462"/>
      <c r="C16" s="462"/>
      <c r="D16" s="462"/>
      <c r="E16" s="462"/>
      <c r="F16" s="159"/>
      <c r="G16" s="159"/>
      <c r="H16" s="472" t="s">
        <v>23</v>
      </c>
      <c r="I16" s="489" t="s">
        <v>1085</v>
      </c>
    </row>
    <row r="17" spans="1:9" s="19" customFormat="1" ht="37.9" customHeight="1">
      <c r="A17" s="6" t="s">
        <v>97</v>
      </c>
      <c r="B17" s="463">
        <f t="shared" ref="B17:G17" si="1">B18+B20+B22+B24+B26+B28</f>
        <v>127388237.43999998</v>
      </c>
      <c r="C17" s="463">
        <f t="shared" si="1"/>
        <v>84511177.37999998</v>
      </c>
      <c r="D17" s="463">
        <f t="shared" si="1"/>
        <v>84511177.37999998</v>
      </c>
      <c r="E17" s="463">
        <f t="shared" si="1"/>
        <v>84511177.37999998</v>
      </c>
      <c r="F17" s="389">
        <f t="shared" si="1"/>
        <v>-42877060.060000002</v>
      </c>
      <c r="G17" s="160">
        <f t="shared" si="1"/>
        <v>0</v>
      </c>
      <c r="H17" s="473"/>
      <c r="I17" s="490"/>
    </row>
    <row r="18" spans="1:9" s="19" customFormat="1" ht="33.75">
      <c r="A18" s="394">
        <v>1000</v>
      </c>
      <c r="B18" s="460">
        <v>80011064.819999978</v>
      </c>
      <c r="C18" s="460">
        <v>78111247.759999976</v>
      </c>
      <c r="D18" s="460">
        <v>78111247.759999976</v>
      </c>
      <c r="E18" s="460">
        <v>78111247.759999976</v>
      </c>
      <c r="F18" s="392">
        <f>C18-B18</f>
        <v>-1899817.0600000024</v>
      </c>
      <c r="G18" s="392">
        <f>D18-C18</f>
        <v>0</v>
      </c>
      <c r="H18" s="471" t="s">
        <v>22</v>
      </c>
      <c r="I18" s="488" t="s">
        <v>1104</v>
      </c>
    </row>
    <row r="19" spans="1:9" s="19" customFormat="1" ht="36.75" customHeight="1">
      <c r="A19" s="395"/>
      <c r="B19" s="461"/>
      <c r="C19" s="461"/>
      <c r="D19" s="461"/>
      <c r="E19" s="461"/>
      <c r="F19" s="391"/>
      <c r="G19" s="391"/>
      <c r="H19" s="472" t="s">
        <v>23</v>
      </c>
      <c r="I19" s="489" t="s">
        <v>1085</v>
      </c>
    </row>
    <row r="20" spans="1:9" s="19" customFormat="1" ht="45">
      <c r="A20" s="394">
        <v>2000</v>
      </c>
      <c r="B20" s="460">
        <v>317069.74999999994</v>
      </c>
      <c r="C20" s="460">
        <v>55279.75</v>
      </c>
      <c r="D20" s="460">
        <v>55279.75</v>
      </c>
      <c r="E20" s="460">
        <v>55279.75</v>
      </c>
      <c r="F20" s="392">
        <f>C20-B20</f>
        <v>-261789.99999999994</v>
      </c>
      <c r="G20" s="392">
        <f>D20-C20</f>
        <v>0</v>
      </c>
      <c r="H20" s="471" t="s">
        <v>22</v>
      </c>
      <c r="I20" s="488" t="s">
        <v>1105</v>
      </c>
    </row>
    <row r="21" spans="1:9" s="19" customFormat="1" ht="22.5">
      <c r="A21" s="395"/>
      <c r="B21" s="461"/>
      <c r="C21" s="461"/>
      <c r="D21" s="461"/>
      <c r="E21" s="461"/>
      <c r="F21" s="391"/>
      <c r="G21" s="391"/>
      <c r="H21" s="472" t="s">
        <v>23</v>
      </c>
      <c r="I21" s="489" t="s">
        <v>1085</v>
      </c>
    </row>
    <row r="22" spans="1:9" s="19" customFormat="1" ht="45">
      <c r="A22" s="394">
        <v>3000</v>
      </c>
      <c r="B22" s="460">
        <v>489168.2</v>
      </c>
      <c r="C22" s="460">
        <v>364917.2</v>
      </c>
      <c r="D22" s="460">
        <v>364917.2</v>
      </c>
      <c r="E22" s="460">
        <v>364917.2</v>
      </c>
      <c r="F22" s="392">
        <f>C22-B22</f>
        <v>-124251</v>
      </c>
      <c r="G22" s="392">
        <f>D22-C22</f>
        <v>0</v>
      </c>
      <c r="H22" s="471" t="s">
        <v>22</v>
      </c>
      <c r="I22" s="488" t="s">
        <v>1105</v>
      </c>
    </row>
    <row r="23" spans="1:9" s="19" customFormat="1" ht="22.5">
      <c r="A23" s="394"/>
      <c r="B23" s="460"/>
      <c r="C23" s="460"/>
      <c r="D23" s="460"/>
      <c r="E23" s="460"/>
      <c r="F23" s="393"/>
      <c r="G23" s="393"/>
      <c r="H23" s="474" t="s">
        <v>23</v>
      </c>
      <c r="I23" s="489" t="s">
        <v>1085</v>
      </c>
    </row>
    <row r="24" spans="1:9" s="19" customFormat="1" ht="45">
      <c r="A24" s="30">
        <v>5000</v>
      </c>
      <c r="B24" s="464">
        <v>700000</v>
      </c>
      <c r="C24" s="464">
        <v>0</v>
      </c>
      <c r="D24" s="464">
        <v>0</v>
      </c>
      <c r="E24" s="464">
        <v>0</v>
      </c>
      <c r="F24" s="392">
        <f>C24-B24</f>
        <v>-700000</v>
      </c>
      <c r="G24" s="392">
        <f>D24-C24</f>
        <v>0</v>
      </c>
      <c r="H24" s="471" t="s">
        <v>22</v>
      </c>
      <c r="I24" s="488" t="s">
        <v>1106</v>
      </c>
    </row>
    <row r="25" spans="1:9" s="19" customFormat="1" ht="22.5">
      <c r="A25" s="5"/>
      <c r="B25" s="461"/>
      <c r="C25" s="461"/>
      <c r="D25" s="461"/>
      <c r="E25" s="461"/>
      <c r="F25" s="391"/>
      <c r="G25" s="391"/>
      <c r="H25" s="472" t="s">
        <v>23</v>
      </c>
      <c r="I25" s="489" t="s">
        <v>1085</v>
      </c>
    </row>
    <row r="26" spans="1:9" s="19" customFormat="1" ht="33.75">
      <c r="A26" s="4">
        <v>6000</v>
      </c>
      <c r="B26" s="460">
        <v>45870934.670000002</v>
      </c>
      <c r="C26" s="460">
        <v>5979732.6699999999</v>
      </c>
      <c r="D26" s="460">
        <v>5979732.6699999999</v>
      </c>
      <c r="E26" s="460">
        <v>5979732.6699999999</v>
      </c>
      <c r="F26" s="392">
        <f>C26-B26</f>
        <v>-39891202</v>
      </c>
      <c r="G26" s="392">
        <f>D26-C26</f>
        <v>0</v>
      </c>
      <c r="H26" s="471" t="s">
        <v>22</v>
      </c>
      <c r="I26" s="488" t="s">
        <v>1107</v>
      </c>
    </row>
    <row r="27" spans="1:9" s="19" customFormat="1" ht="39.75" customHeight="1">
      <c r="A27" s="5"/>
      <c r="B27" s="461"/>
      <c r="C27" s="461"/>
      <c r="D27" s="461"/>
      <c r="E27" s="461"/>
      <c r="F27" s="391"/>
      <c r="G27" s="391"/>
      <c r="H27" s="472" t="s">
        <v>23</v>
      </c>
      <c r="I27" s="489" t="s">
        <v>1085</v>
      </c>
    </row>
    <row r="28" spans="1:9" s="19" customFormat="1" ht="15" customHeight="1">
      <c r="A28" s="4">
        <v>7000</v>
      </c>
      <c r="B28" s="460">
        <v>0</v>
      </c>
      <c r="C28" s="460">
        <v>0</v>
      </c>
      <c r="D28" s="460">
        <v>0</v>
      </c>
      <c r="E28" s="460">
        <v>0</v>
      </c>
      <c r="F28" s="392">
        <f>C28-B28</f>
        <v>0</v>
      </c>
      <c r="G28" s="392">
        <f>D28-C28</f>
        <v>0</v>
      </c>
      <c r="H28" s="471" t="s">
        <v>22</v>
      </c>
      <c r="I28" s="488" t="s">
        <v>1062</v>
      </c>
    </row>
    <row r="29" spans="1:9" s="19" customFormat="1" ht="15" customHeight="1">
      <c r="A29" s="5"/>
      <c r="B29" s="391"/>
      <c r="C29" s="391"/>
      <c r="D29" s="391"/>
      <c r="E29" s="391"/>
      <c r="F29" s="391"/>
      <c r="G29" s="391"/>
      <c r="H29" s="472" t="s">
        <v>23</v>
      </c>
      <c r="I29" s="488" t="s">
        <v>1062</v>
      </c>
    </row>
    <row r="30" spans="1:9" s="19" customFormat="1" ht="28.9" customHeight="1">
      <c r="A30" s="32" t="s">
        <v>1061</v>
      </c>
      <c r="B30" s="390">
        <f>B17+B8</f>
        <v>262903240.86999995</v>
      </c>
      <c r="C30" s="390">
        <f>C17+C8</f>
        <v>192734749.63999996</v>
      </c>
      <c r="D30" s="390">
        <f>D17+D8</f>
        <v>192734749.63999996</v>
      </c>
      <c r="E30" s="390">
        <f>E17+E8</f>
        <v>192734749.63999996</v>
      </c>
      <c r="F30" s="389">
        <f>C30-B30</f>
        <v>-70168491.229999989</v>
      </c>
      <c r="G30" s="160">
        <f>D30-C30</f>
        <v>0</v>
      </c>
      <c r="H30" s="388"/>
      <c r="I30" s="490"/>
    </row>
    <row r="31" spans="1:9">
      <c r="I31" s="368"/>
    </row>
    <row r="32" spans="1:9">
      <c r="I32" s="368"/>
    </row>
    <row r="33" spans="9:9">
      <c r="I33" s="368"/>
    </row>
  </sheetData>
  <mergeCells count="7">
    <mergeCell ref="A5:A6"/>
    <mergeCell ref="A1:I1"/>
    <mergeCell ref="A3:I3"/>
    <mergeCell ref="A4:I4"/>
    <mergeCell ref="H5:I5"/>
    <mergeCell ref="H6:I6"/>
    <mergeCell ref="B5:E5"/>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rowBreaks count="1" manualBreakCount="1">
    <brk id="16" max="16383" man="1"/>
  </rowBreaks>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9"/>
  <sheetViews>
    <sheetView showGridLines="0" view="pageLayout" zoomScale="90" zoomScaleNormal="90" zoomScalePageLayoutView="90" workbookViewId="0">
      <selection activeCell="F29" sqref="F29"/>
    </sheetView>
  </sheetViews>
  <sheetFormatPr baseColWidth="10" defaultColWidth="11.42578125" defaultRowHeight="13.5"/>
  <cols>
    <col min="1" max="1" width="6.5703125" style="1" customWidth="1"/>
    <col min="2" max="2" width="6.85546875" style="1" customWidth="1"/>
    <col min="3" max="3" width="6" style="1" customWidth="1"/>
    <col min="4" max="4" width="5.85546875" style="1" customWidth="1"/>
    <col min="5" max="5" width="6.140625" style="1" customWidth="1"/>
    <col min="6" max="6" width="5.85546875" style="1" customWidth="1"/>
    <col min="7" max="7" width="6.7109375" style="1" customWidth="1"/>
    <col min="8" max="8" width="64.42578125" style="1" customWidth="1"/>
    <col min="9" max="9" width="13.85546875" style="1" customWidth="1"/>
    <col min="10" max="10" width="16.7109375" style="1" bestFit="1" customWidth="1"/>
    <col min="11" max="12" width="17.7109375" style="1" customWidth="1"/>
    <col min="13" max="13" width="19" style="1" bestFit="1" customWidth="1"/>
    <col min="14" max="15" width="17.85546875" style="1" customWidth="1"/>
    <col min="16" max="16" width="2.7109375" style="1" customWidth="1"/>
    <col min="17" max="16384" width="11.42578125" style="1"/>
  </cols>
  <sheetData>
    <row r="1" spans="1:15" ht="34.9" customHeight="1">
      <c r="A1" s="609" t="s">
        <v>126</v>
      </c>
      <c r="B1" s="610"/>
      <c r="C1" s="610"/>
      <c r="D1" s="610"/>
      <c r="E1" s="610"/>
      <c r="F1" s="610"/>
      <c r="G1" s="610"/>
      <c r="H1" s="610"/>
      <c r="I1" s="610"/>
      <c r="J1" s="610"/>
      <c r="K1" s="610"/>
      <c r="L1" s="610"/>
      <c r="M1" s="610"/>
      <c r="N1" s="610"/>
      <c r="O1" s="611"/>
    </row>
    <row r="2" spans="1:15" ht="7.9" customHeight="1">
      <c r="A2" s="429"/>
      <c r="B2" s="106"/>
      <c r="C2" s="106"/>
      <c r="D2" s="106"/>
      <c r="E2" s="106"/>
      <c r="F2" s="106"/>
      <c r="G2" s="106"/>
      <c r="H2" s="106"/>
      <c r="I2" s="106"/>
      <c r="J2" s="106"/>
      <c r="K2" s="106"/>
      <c r="L2" s="106"/>
      <c r="M2" s="106"/>
      <c r="N2" s="106"/>
      <c r="O2" s="430"/>
    </row>
    <row r="3" spans="1:15" ht="19.899999999999999" customHeight="1">
      <c r="A3" s="693" t="s">
        <v>484</v>
      </c>
      <c r="B3" s="694"/>
      <c r="C3" s="694"/>
      <c r="D3" s="694"/>
      <c r="E3" s="694"/>
      <c r="F3" s="694"/>
      <c r="G3" s="694"/>
      <c r="H3" s="694"/>
      <c r="I3" s="694"/>
      <c r="J3" s="694"/>
      <c r="K3" s="694"/>
      <c r="L3" s="694"/>
      <c r="M3" s="694"/>
      <c r="N3" s="694"/>
      <c r="O3" s="695"/>
    </row>
    <row r="4" spans="1:15" ht="19.149999999999999" customHeight="1">
      <c r="A4" s="693" t="s">
        <v>363</v>
      </c>
      <c r="B4" s="694"/>
      <c r="C4" s="694"/>
      <c r="D4" s="694"/>
      <c r="E4" s="694"/>
      <c r="F4" s="694"/>
      <c r="G4" s="694"/>
      <c r="H4" s="694"/>
      <c r="I4" s="694"/>
      <c r="J4" s="694"/>
      <c r="K4" s="694"/>
      <c r="L4" s="694"/>
      <c r="M4" s="694"/>
      <c r="N4" s="694"/>
      <c r="O4" s="695"/>
    </row>
    <row r="5" spans="1:15" ht="19.5" customHeight="1">
      <c r="A5" s="607" t="s">
        <v>84</v>
      </c>
      <c r="B5" s="607" t="s">
        <v>127</v>
      </c>
      <c r="C5" s="607" t="s">
        <v>44</v>
      </c>
      <c r="D5" s="607" t="s">
        <v>42</v>
      </c>
      <c r="E5" s="607" t="s">
        <v>43</v>
      </c>
      <c r="F5" s="607" t="s">
        <v>12</v>
      </c>
      <c r="G5" s="607" t="s">
        <v>75</v>
      </c>
      <c r="H5" s="682" t="s">
        <v>13</v>
      </c>
      <c r="I5" s="607" t="s">
        <v>128</v>
      </c>
      <c r="J5" s="625" t="s">
        <v>129</v>
      </c>
      <c r="K5" s="626"/>
      <c r="L5" s="672"/>
      <c r="M5" s="625" t="s">
        <v>130</v>
      </c>
      <c r="N5" s="626"/>
      <c r="O5" s="672"/>
    </row>
    <row r="6" spans="1:15" ht="19.5" customHeight="1">
      <c r="A6" s="608"/>
      <c r="B6" s="608"/>
      <c r="C6" s="608"/>
      <c r="D6" s="608"/>
      <c r="E6" s="608"/>
      <c r="F6" s="608"/>
      <c r="G6" s="608"/>
      <c r="H6" s="683"/>
      <c r="I6" s="608"/>
      <c r="J6" s="494" t="s">
        <v>131</v>
      </c>
      <c r="K6" s="494" t="s">
        <v>188</v>
      </c>
      <c r="L6" s="494" t="s">
        <v>132</v>
      </c>
      <c r="M6" s="494" t="s">
        <v>90</v>
      </c>
      <c r="N6" s="494" t="s">
        <v>189</v>
      </c>
      <c r="O6" s="494" t="s">
        <v>21</v>
      </c>
    </row>
    <row r="7" spans="1:15" s="92" customFormat="1" ht="15" customHeight="1">
      <c r="A7" s="91" t="s">
        <v>326</v>
      </c>
      <c r="B7" s="91" t="s">
        <v>355</v>
      </c>
      <c r="C7" s="91" t="s">
        <v>325</v>
      </c>
      <c r="D7" s="91" t="s">
        <v>324</v>
      </c>
      <c r="E7" s="91" t="s">
        <v>324</v>
      </c>
      <c r="F7" s="91">
        <v>203</v>
      </c>
      <c r="G7" s="91"/>
      <c r="H7" s="107" t="s">
        <v>280</v>
      </c>
      <c r="I7" s="91" t="s">
        <v>281</v>
      </c>
      <c r="J7" s="165">
        <v>200000</v>
      </c>
      <c r="K7" s="165">
        <v>61644</v>
      </c>
      <c r="L7" s="165">
        <v>64836</v>
      </c>
      <c r="M7" s="165">
        <v>186408113</v>
      </c>
      <c r="N7" s="165">
        <v>44461079.299999997</v>
      </c>
      <c r="O7" s="165">
        <v>44203201.299999997</v>
      </c>
    </row>
    <row r="8" spans="1:15">
      <c r="A8" s="508" t="s">
        <v>330</v>
      </c>
      <c r="B8" s="492"/>
      <c r="C8" s="492"/>
      <c r="D8" s="492"/>
      <c r="E8" s="492"/>
      <c r="F8" s="492"/>
      <c r="G8" s="492"/>
      <c r="H8" s="492"/>
      <c r="I8" s="492"/>
      <c r="J8" s="492"/>
      <c r="K8" s="492"/>
      <c r="L8" s="492"/>
      <c r="M8" s="492"/>
      <c r="N8" s="492"/>
      <c r="O8" s="493"/>
    </row>
    <row r="9" spans="1:15">
      <c r="A9" s="495" t="s">
        <v>466</v>
      </c>
      <c r="B9" s="492"/>
      <c r="C9" s="492"/>
      <c r="D9" s="492"/>
      <c r="E9" s="492"/>
      <c r="F9" s="492"/>
      <c r="G9" s="492"/>
      <c r="H9" s="492"/>
      <c r="I9" s="492"/>
      <c r="J9" s="492"/>
      <c r="K9" s="492"/>
      <c r="L9" s="492"/>
      <c r="M9" s="492"/>
      <c r="N9" s="492"/>
      <c r="O9" s="493"/>
    </row>
    <row r="10" spans="1:15">
      <c r="A10" s="495"/>
      <c r="B10" s="492"/>
      <c r="C10" s="492"/>
      <c r="D10" s="492"/>
      <c r="E10" s="492"/>
      <c r="F10" s="492"/>
      <c r="G10" s="492"/>
      <c r="H10" s="492"/>
      <c r="I10" s="492"/>
      <c r="J10" s="492"/>
      <c r="K10" s="492"/>
      <c r="L10" s="492"/>
      <c r="M10" s="492"/>
      <c r="N10" s="492"/>
      <c r="O10" s="493"/>
    </row>
    <row r="11" spans="1:15">
      <c r="A11" s="508" t="s">
        <v>331</v>
      </c>
      <c r="B11" s="492"/>
      <c r="C11" s="492"/>
      <c r="D11" s="492"/>
      <c r="E11" s="492"/>
      <c r="F11" s="492"/>
      <c r="G11" s="492"/>
      <c r="H11" s="492"/>
      <c r="I11" s="492"/>
      <c r="J11" s="492"/>
      <c r="K11" s="492"/>
      <c r="L11" s="492"/>
      <c r="M11" s="492"/>
      <c r="N11" s="492"/>
      <c r="O11" s="493"/>
    </row>
    <row r="12" spans="1:15">
      <c r="A12" s="495" t="s">
        <v>573</v>
      </c>
      <c r="B12" s="492"/>
      <c r="C12" s="492"/>
      <c r="D12" s="492"/>
      <c r="E12" s="492"/>
      <c r="F12" s="492"/>
      <c r="G12" s="492"/>
      <c r="H12" s="492"/>
      <c r="I12" s="492"/>
      <c r="J12" s="492"/>
      <c r="K12" s="492"/>
      <c r="L12" s="492"/>
      <c r="M12" s="492"/>
      <c r="N12" s="492"/>
      <c r="O12" s="493"/>
    </row>
    <row r="13" spans="1:15" ht="29.25" customHeight="1">
      <c r="A13" s="679" t="s">
        <v>574</v>
      </c>
      <c r="B13" s="680"/>
      <c r="C13" s="680"/>
      <c r="D13" s="680"/>
      <c r="E13" s="680"/>
      <c r="F13" s="680"/>
      <c r="G13" s="680"/>
      <c r="H13" s="680"/>
      <c r="I13" s="680"/>
      <c r="J13" s="680"/>
      <c r="K13" s="680"/>
      <c r="L13" s="680"/>
      <c r="M13" s="680"/>
      <c r="N13" s="680"/>
      <c r="O13" s="681"/>
    </row>
    <row r="14" spans="1:15">
      <c r="A14" s="495" t="s">
        <v>575</v>
      </c>
      <c r="B14" s="492"/>
      <c r="C14" s="492"/>
      <c r="D14" s="492"/>
      <c r="E14" s="492"/>
      <c r="F14" s="492"/>
      <c r="G14" s="492"/>
      <c r="H14" s="492"/>
      <c r="I14" s="492"/>
      <c r="J14" s="492"/>
      <c r="K14" s="492"/>
      <c r="L14" s="492"/>
      <c r="M14" s="492"/>
      <c r="N14" s="492"/>
      <c r="O14" s="493"/>
    </row>
    <row r="15" spans="1:15">
      <c r="A15" s="495" t="s">
        <v>576</v>
      </c>
      <c r="B15" s="492"/>
      <c r="C15" s="492"/>
      <c r="D15" s="492"/>
      <c r="E15" s="492"/>
      <c r="F15" s="492"/>
      <c r="G15" s="492"/>
      <c r="H15" s="492"/>
      <c r="I15" s="492"/>
      <c r="J15" s="492"/>
      <c r="K15" s="492"/>
      <c r="L15" s="492"/>
      <c r="M15" s="492"/>
      <c r="N15" s="492"/>
      <c r="O15" s="493"/>
    </row>
    <row r="16" spans="1:15">
      <c r="A16" s="495" t="s">
        <v>383</v>
      </c>
      <c r="B16" s="492"/>
      <c r="C16" s="492"/>
      <c r="D16" s="492"/>
      <c r="E16" s="492"/>
      <c r="F16" s="492"/>
      <c r="G16" s="492"/>
      <c r="H16" s="492"/>
      <c r="I16" s="492"/>
      <c r="J16" s="492"/>
      <c r="K16" s="492"/>
      <c r="L16" s="492"/>
      <c r="M16" s="492"/>
      <c r="N16" s="492"/>
      <c r="O16" s="493"/>
    </row>
    <row r="17" spans="1:15" ht="19.5" customHeight="1">
      <c r="A17" s="607" t="s">
        <v>84</v>
      </c>
      <c r="B17" s="607" t="s">
        <v>127</v>
      </c>
      <c r="C17" s="607" t="s">
        <v>44</v>
      </c>
      <c r="D17" s="607" t="s">
        <v>42</v>
      </c>
      <c r="E17" s="607" t="s">
        <v>43</v>
      </c>
      <c r="F17" s="607" t="s">
        <v>12</v>
      </c>
      <c r="G17" s="607" t="s">
        <v>75</v>
      </c>
      <c r="H17" s="682" t="s">
        <v>13</v>
      </c>
      <c r="I17" s="607" t="s">
        <v>128</v>
      </c>
      <c r="J17" s="625" t="s">
        <v>129</v>
      </c>
      <c r="K17" s="626"/>
      <c r="L17" s="672"/>
      <c r="M17" s="625" t="s">
        <v>130</v>
      </c>
      <c r="N17" s="626"/>
      <c r="O17" s="672"/>
    </row>
    <row r="18" spans="1:15" ht="19.5" customHeight="1">
      <c r="A18" s="608"/>
      <c r="B18" s="608"/>
      <c r="C18" s="608"/>
      <c r="D18" s="608"/>
      <c r="E18" s="608"/>
      <c r="F18" s="608"/>
      <c r="G18" s="608"/>
      <c r="H18" s="683"/>
      <c r="I18" s="608"/>
      <c r="J18" s="494" t="s">
        <v>131</v>
      </c>
      <c r="K18" s="494" t="s">
        <v>188</v>
      </c>
      <c r="L18" s="494" t="s">
        <v>132</v>
      </c>
      <c r="M18" s="494" t="s">
        <v>90</v>
      </c>
      <c r="N18" s="494" t="s">
        <v>189</v>
      </c>
      <c r="O18" s="494" t="s">
        <v>21</v>
      </c>
    </row>
    <row r="19" spans="1:15" s="92" customFormat="1" ht="30.75" customHeight="1">
      <c r="A19" s="94" t="s">
        <v>326</v>
      </c>
      <c r="B19" s="94" t="s">
        <v>341</v>
      </c>
      <c r="C19" s="94" t="s">
        <v>325</v>
      </c>
      <c r="D19" s="94" t="s">
        <v>324</v>
      </c>
      <c r="E19" s="94" t="s">
        <v>332</v>
      </c>
      <c r="F19" s="94">
        <v>206</v>
      </c>
      <c r="G19" s="94"/>
      <c r="H19" s="107" t="s">
        <v>283</v>
      </c>
      <c r="I19" s="94" t="s">
        <v>284</v>
      </c>
      <c r="J19" s="166">
        <v>162</v>
      </c>
      <c r="K19" s="166">
        <v>40</v>
      </c>
      <c r="L19" s="166">
        <v>9.23</v>
      </c>
      <c r="M19" s="166">
        <v>20955479</v>
      </c>
      <c r="N19" s="166">
        <v>3042745.25</v>
      </c>
      <c r="O19" s="166">
        <v>1292745.25</v>
      </c>
    </row>
    <row r="20" spans="1:15">
      <c r="A20" s="508" t="s">
        <v>330</v>
      </c>
      <c r="B20" s="492"/>
      <c r="C20" s="492"/>
      <c r="D20" s="492"/>
      <c r="E20" s="492"/>
      <c r="F20" s="492"/>
      <c r="G20" s="492"/>
      <c r="H20" s="492"/>
      <c r="I20" s="492"/>
      <c r="J20" s="492"/>
      <c r="K20" s="492"/>
      <c r="L20" s="492"/>
      <c r="M20" s="492"/>
      <c r="N20" s="492"/>
      <c r="O20" s="493"/>
    </row>
    <row r="21" spans="1:15">
      <c r="A21" s="495" t="s">
        <v>452</v>
      </c>
      <c r="B21" s="496"/>
      <c r="C21" s="496"/>
      <c r="D21" s="496"/>
      <c r="E21" s="496"/>
      <c r="F21" s="496"/>
      <c r="G21" s="496"/>
      <c r="H21" s="496"/>
      <c r="I21" s="496"/>
      <c r="J21" s="496"/>
      <c r="K21" s="496"/>
      <c r="L21" s="496"/>
      <c r="M21" s="496"/>
      <c r="N21" s="496"/>
      <c r="O21" s="497"/>
    </row>
    <row r="22" spans="1:15">
      <c r="A22" s="495"/>
      <c r="B22" s="496"/>
      <c r="C22" s="496"/>
      <c r="D22" s="496"/>
      <c r="E22" s="496"/>
      <c r="F22" s="496"/>
      <c r="G22" s="496"/>
      <c r="H22" s="496"/>
      <c r="I22" s="496"/>
      <c r="J22" s="496"/>
      <c r="K22" s="496"/>
      <c r="L22" s="496"/>
      <c r="M22" s="496"/>
      <c r="N22" s="496"/>
      <c r="O22" s="497"/>
    </row>
    <row r="23" spans="1:15">
      <c r="A23" s="508" t="s">
        <v>331</v>
      </c>
      <c r="B23" s="492"/>
      <c r="C23" s="492"/>
      <c r="D23" s="492"/>
      <c r="E23" s="492"/>
      <c r="F23" s="492"/>
      <c r="G23" s="492"/>
      <c r="H23" s="492"/>
      <c r="I23" s="492"/>
      <c r="J23" s="492"/>
      <c r="K23" s="492"/>
      <c r="L23" s="492"/>
      <c r="M23" s="492"/>
      <c r="N23" s="492"/>
      <c r="O23" s="493"/>
    </row>
    <row r="24" spans="1:15">
      <c r="A24" s="495" t="s">
        <v>1020</v>
      </c>
      <c r="B24" s="496"/>
      <c r="C24" s="496"/>
      <c r="D24" s="496"/>
      <c r="E24" s="496"/>
      <c r="F24" s="496"/>
      <c r="G24" s="496"/>
      <c r="H24" s="496"/>
      <c r="I24" s="496"/>
      <c r="J24" s="496"/>
      <c r="K24" s="496"/>
      <c r="L24" s="496"/>
      <c r="M24" s="496"/>
      <c r="N24" s="496"/>
      <c r="O24" s="497"/>
    </row>
    <row r="25" spans="1:15" ht="59.25" customHeight="1">
      <c r="A25" s="679" t="s">
        <v>1021</v>
      </c>
      <c r="B25" s="680"/>
      <c r="C25" s="680"/>
      <c r="D25" s="680"/>
      <c r="E25" s="680"/>
      <c r="F25" s="680"/>
      <c r="G25" s="680"/>
      <c r="H25" s="680"/>
      <c r="I25" s="680"/>
      <c r="J25" s="680"/>
      <c r="K25" s="680"/>
      <c r="L25" s="680"/>
      <c r="M25" s="680"/>
      <c r="N25" s="680"/>
      <c r="O25" s="681"/>
    </row>
    <row r="26" spans="1:15">
      <c r="A26" s="495" t="s">
        <v>577</v>
      </c>
      <c r="B26" s="496"/>
      <c r="C26" s="496"/>
      <c r="D26" s="496"/>
      <c r="E26" s="496"/>
      <c r="F26" s="496"/>
      <c r="G26" s="496"/>
      <c r="H26" s="496"/>
      <c r="I26" s="496"/>
      <c r="J26" s="496"/>
      <c r="K26" s="496"/>
      <c r="L26" s="496"/>
      <c r="M26" s="496"/>
      <c r="N26" s="496"/>
      <c r="O26" s="497"/>
    </row>
    <row r="27" spans="1:15" ht="39.75" customHeight="1">
      <c r="A27" s="679" t="s">
        <v>578</v>
      </c>
      <c r="B27" s="680"/>
      <c r="C27" s="680"/>
      <c r="D27" s="680"/>
      <c r="E27" s="680"/>
      <c r="F27" s="680"/>
      <c r="G27" s="680"/>
      <c r="H27" s="680"/>
      <c r="I27" s="680"/>
      <c r="J27" s="680"/>
      <c r="K27" s="680"/>
      <c r="L27" s="680"/>
      <c r="M27" s="680"/>
      <c r="N27" s="680"/>
      <c r="O27" s="681"/>
    </row>
    <row r="28" spans="1:15" ht="19.5" customHeight="1">
      <c r="A28" s="607" t="s">
        <v>84</v>
      </c>
      <c r="B28" s="607" t="s">
        <v>127</v>
      </c>
      <c r="C28" s="607" t="s">
        <v>44</v>
      </c>
      <c r="D28" s="607" t="s">
        <v>42</v>
      </c>
      <c r="E28" s="607" t="s">
        <v>43</v>
      </c>
      <c r="F28" s="607" t="s">
        <v>12</v>
      </c>
      <c r="G28" s="607" t="s">
        <v>75</v>
      </c>
      <c r="H28" s="682" t="s">
        <v>13</v>
      </c>
      <c r="I28" s="607" t="s">
        <v>128</v>
      </c>
      <c r="J28" s="625" t="s">
        <v>129</v>
      </c>
      <c r="K28" s="626"/>
      <c r="L28" s="672"/>
      <c r="M28" s="625" t="s">
        <v>130</v>
      </c>
      <c r="N28" s="626"/>
      <c r="O28" s="672"/>
    </row>
    <row r="29" spans="1:15" ht="19.5" customHeight="1">
      <c r="A29" s="608"/>
      <c r="B29" s="608"/>
      <c r="C29" s="608"/>
      <c r="D29" s="608"/>
      <c r="E29" s="608"/>
      <c r="F29" s="608"/>
      <c r="G29" s="608"/>
      <c r="H29" s="683"/>
      <c r="I29" s="608"/>
      <c r="J29" s="494" t="s">
        <v>131</v>
      </c>
      <c r="K29" s="494" t="s">
        <v>188</v>
      </c>
      <c r="L29" s="494" t="s">
        <v>132</v>
      </c>
      <c r="M29" s="494" t="s">
        <v>90</v>
      </c>
      <c r="N29" s="494" t="s">
        <v>189</v>
      </c>
      <c r="O29" s="494" t="s">
        <v>21</v>
      </c>
    </row>
    <row r="30" spans="1:15" s="92" customFormat="1" ht="15" customHeight="1">
      <c r="A30" s="94" t="s">
        <v>326</v>
      </c>
      <c r="B30" s="94" t="s">
        <v>325</v>
      </c>
      <c r="C30" s="94" t="s">
        <v>325</v>
      </c>
      <c r="D30" s="94" t="s">
        <v>324</v>
      </c>
      <c r="E30" s="94" t="s">
        <v>341</v>
      </c>
      <c r="F30" s="94">
        <v>207</v>
      </c>
      <c r="G30" s="94"/>
      <c r="H30" s="107" t="s">
        <v>286</v>
      </c>
      <c r="I30" s="94" t="s">
        <v>287</v>
      </c>
      <c r="J30" s="166">
        <v>3000000</v>
      </c>
      <c r="K30" s="166">
        <v>750000</v>
      </c>
      <c r="L30" s="166">
        <v>1133159</v>
      </c>
      <c r="M30" s="166">
        <v>9095116</v>
      </c>
      <c r="N30" s="166">
        <v>730897.76</v>
      </c>
      <c r="O30" s="166">
        <v>730897.76</v>
      </c>
    </row>
    <row r="31" spans="1:15">
      <c r="A31" s="508" t="s">
        <v>330</v>
      </c>
      <c r="B31" s="492"/>
      <c r="C31" s="492"/>
      <c r="D31" s="492"/>
      <c r="E31" s="492"/>
      <c r="F31" s="492"/>
      <c r="G31" s="492"/>
      <c r="H31" s="492"/>
      <c r="I31" s="492"/>
      <c r="J31" s="492"/>
      <c r="K31" s="492"/>
      <c r="L31" s="492"/>
      <c r="M31" s="492"/>
      <c r="N31" s="492"/>
      <c r="O31" s="493"/>
    </row>
    <row r="32" spans="1:15">
      <c r="A32" s="495" t="s">
        <v>467</v>
      </c>
      <c r="B32" s="496"/>
      <c r="C32" s="496"/>
      <c r="D32" s="496"/>
      <c r="E32" s="496"/>
      <c r="F32" s="496"/>
      <c r="G32" s="496"/>
      <c r="H32" s="496"/>
      <c r="I32" s="496"/>
      <c r="J32" s="496"/>
      <c r="K32" s="496"/>
      <c r="L32" s="496"/>
      <c r="M32" s="496"/>
      <c r="N32" s="496"/>
      <c r="O32" s="497"/>
    </row>
    <row r="33" spans="1:15">
      <c r="A33" s="495"/>
      <c r="B33" s="496"/>
      <c r="C33" s="496"/>
      <c r="D33" s="496"/>
      <c r="E33" s="496"/>
      <c r="F33" s="496"/>
      <c r="G33" s="496"/>
      <c r="H33" s="496"/>
      <c r="I33" s="496"/>
      <c r="J33" s="496"/>
      <c r="K33" s="496"/>
      <c r="L33" s="496"/>
      <c r="M33" s="496"/>
      <c r="N33" s="496"/>
      <c r="O33" s="497"/>
    </row>
    <row r="34" spans="1:15">
      <c r="A34" s="508" t="s">
        <v>331</v>
      </c>
      <c r="B34" s="492"/>
      <c r="C34" s="492"/>
      <c r="D34" s="492"/>
      <c r="E34" s="492"/>
      <c r="F34" s="492"/>
      <c r="G34" s="492"/>
      <c r="H34" s="492"/>
      <c r="I34" s="492"/>
      <c r="J34" s="492"/>
      <c r="K34" s="492"/>
      <c r="L34" s="492"/>
      <c r="M34" s="492"/>
      <c r="N34" s="492"/>
      <c r="O34" s="493"/>
    </row>
    <row r="35" spans="1:15" ht="25.5" customHeight="1">
      <c r="A35" s="679" t="s">
        <v>579</v>
      </c>
      <c r="B35" s="680"/>
      <c r="C35" s="680"/>
      <c r="D35" s="680"/>
      <c r="E35" s="680"/>
      <c r="F35" s="680"/>
      <c r="G35" s="680"/>
      <c r="H35" s="680"/>
      <c r="I35" s="680"/>
      <c r="J35" s="680"/>
      <c r="K35" s="680"/>
      <c r="L35" s="680"/>
      <c r="M35" s="680"/>
      <c r="N35" s="680"/>
      <c r="O35" s="681"/>
    </row>
    <row r="36" spans="1:15" ht="62.25" customHeight="1">
      <c r="A36" s="679" t="s">
        <v>580</v>
      </c>
      <c r="B36" s="680"/>
      <c r="C36" s="680"/>
      <c r="D36" s="680"/>
      <c r="E36" s="680"/>
      <c r="F36" s="680"/>
      <c r="G36" s="680"/>
      <c r="H36" s="680"/>
      <c r="I36" s="680"/>
      <c r="J36" s="680"/>
      <c r="K36" s="680"/>
      <c r="L36" s="680"/>
      <c r="M36" s="680"/>
      <c r="N36" s="680"/>
      <c r="O36" s="681"/>
    </row>
    <row r="37" spans="1:15">
      <c r="A37" s="495" t="s">
        <v>581</v>
      </c>
      <c r="B37" s="496"/>
      <c r="C37" s="496"/>
      <c r="D37" s="496"/>
      <c r="E37" s="496"/>
      <c r="F37" s="496"/>
      <c r="G37" s="496"/>
      <c r="H37" s="496"/>
      <c r="I37" s="496"/>
      <c r="J37" s="496"/>
      <c r="K37" s="496"/>
      <c r="L37" s="496"/>
      <c r="M37" s="496"/>
      <c r="N37" s="496"/>
      <c r="O37" s="497"/>
    </row>
    <row r="38" spans="1:15">
      <c r="A38" s="495"/>
      <c r="B38" s="496"/>
      <c r="C38" s="496"/>
      <c r="D38" s="496"/>
      <c r="E38" s="496"/>
      <c r="F38" s="496"/>
      <c r="G38" s="496"/>
      <c r="H38" s="496"/>
      <c r="I38" s="496"/>
      <c r="J38" s="496"/>
      <c r="K38" s="496"/>
      <c r="L38" s="496"/>
      <c r="M38" s="496"/>
      <c r="N38" s="496"/>
      <c r="O38" s="497"/>
    </row>
    <row r="39" spans="1:15">
      <c r="A39" s="495" t="s">
        <v>582</v>
      </c>
      <c r="B39" s="496"/>
      <c r="C39" s="496"/>
      <c r="D39" s="496"/>
      <c r="E39" s="496"/>
      <c r="F39" s="496"/>
      <c r="G39" s="496"/>
      <c r="H39" s="496"/>
      <c r="I39" s="496"/>
      <c r="J39" s="496"/>
      <c r="K39" s="496"/>
      <c r="L39" s="496"/>
      <c r="M39" s="496"/>
      <c r="N39" s="496"/>
      <c r="O39" s="497"/>
    </row>
    <row r="40" spans="1:15" ht="33" customHeight="1">
      <c r="A40" s="679" t="s">
        <v>386</v>
      </c>
      <c r="B40" s="680"/>
      <c r="C40" s="680"/>
      <c r="D40" s="680"/>
      <c r="E40" s="680"/>
      <c r="F40" s="680"/>
      <c r="G40" s="680"/>
      <c r="H40" s="680"/>
      <c r="I40" s="680"/>
      <c r="J40" s="680"/>
      <c r="K40" s="680"/>
      <c r="L40" s="680"/>
      <c r="M40" s="680"/>
      <c r="N40" s="680"/>
      <c r="O40" s="681"/>
    </row>
    <row r="41" spans="1:15">
      <c r="A41" s="679" t="s">
        <v>387</v>
      </c>
      <c r="B41" s="680"/>
      <c r="C41" s="680"/>
      <c r="D41" s="680"/>
      <c r="E41" s="680"/>
      <c r="F41" s="680"/>
      <c r="G41" s="680"/>
      <c r="H41" s="680"/>
      <c r="I41" s="680"/>
      <c r="J41" s="680"/>
      <c r="K41" s="680"/>
      <c r="L41" s="680"/>
      <c r="M41" s="680"/>
      <c r="N41" s="680"/>
      <c r="O41" s="681"/>
    </row>
    <row r="42" spans="1:15">
      <c r="A42" s="697" t="s">
        <v>583</v>
      </c>
      <c r="B42" s="698"/>
      <c r="C42" s="698"/>
      <c r="D42" s="698"/>
      <c r="E42" s="698"/>
      <c r="F42" s="698"/>
      <c r="G42" s="698"/>
      <c r="H42" s="698"/>
      <c r="I42" s="698"/>
      <c r="J42" s="698"/>
      <c r="K42" s="698"/>
      <c r="L42" s="698"/>
      <c r="M42" s="698"/>
      <c r="N42" s="698"/>
      <c r="O42" s="699"/>
    </row>
    <row r="43" spans="1:15" s="92" customFormat="1" ht="15" customHeight="1">
      <c r="A43" s="91" t="s">
        <v>326</v>
      </c>
      <c r="B43" s="91" t="s">
        <v>325</v>
      </c>
      <c r="C43" s="91" t="s">
        <v>325</v>
      </c>
      <c r="D43" s="91" t="s">
        <v>324</v>
      </c>
      <c r="E43" s="91" t="s">
        <v>341</v>
      </c>
      <c r="F43" s="91" t="s">
        <v>357</v>
      </c>
      <c r="G43" s="91"/>
      <c r="H43" s="107" t="s">
        <v>288</v>
      </c>
      <c r="I43" s="91" t="s">
        <v>289</v>
      </c>
      <c r="J43" s="165">
        <v>800</v>
      </c>
      <c r="K43" s="165">
        <v>200</v>
      </c>
      <c r="L43" s="165">
        <v>2181</v>
      </c>
      <c r="M43" s="165">
        <v>90095388</v>
      </c>
      <c r="N43" s="165">
        <v>23663398.699999999</v>
      </c>
      <c r="O43" s="165">
        <v>19463398.699999999</v>
      </c>
    </row>
    <row r="44" spans="1:15">
      <c r="A44" s="508" t="s">
        <v>330</v>
      </c>
      <c r="B44" s="496"/>
      <c r="C44" s="496"/>
      <c r="D44" s="496"/>
      <c r="E44" s="496"/>
      <c r="F44" s="496"/>
      <c r="G44" s="496"/>
      <c r="H44" s="496"/>
      <c r="I44" s="496"/>
      <c r="J44" s="496"/>
      <c r="K44" s="496"/>
      <c r="L44" s="496"/>
      <c r="M44" s="496"/>
      <c r="N44" s="496"/>
      <c r="O44" s="497"/>
    </row>
    <row r="45" spans="1:15">
      <c r="A45" s="495" t="s">
        <v>468</v>
      </c>
      <c r="B45" s="496"/>
      <c r="C45" s="496"/>
      <c r="D45" s="496"/>
      <c r="E45" s="496"/>
      <c r="F45" s="496"/>
      <c r="G45" s="496"/>
      <c r="H45" s="496"/>
      <c r="I45" s="496"/>
      <c r="J45" s="496"/>
      <c r="K45" s="496"/>
      <c r="L45" s="496"/>
      <c r="M45" s="496"/>
      <c r="N45" s="496"/>
      <c r="O45" s="497"/>
    </row>
    <row r="46" spans="1:15">
      <c r="A46" s="495"/>
      <c r="B46" s="496"/>
      <c r="C46" s="496"/>
      <c r="D46" s="496"/>
      <c r="E46" s="496"/>
      <c r="F46" s="496"/>
      <c r="G46" s="496"/>
      <c r="H46" s="496"/>
      <c r="I46" s="496"/>
      <c r="J46" s="496"/>
      <c r="K46" s="496"/>
      <c r="L46" s="496"/>
      <c r="M46" s="496"/>
      <c r="N46" s="496"/>
      <c r="O46" s="497"/>
    </row>
    <row r="47" spans="1:15">
      <c r="A47" s="508" t="s">
        <v>331</v>
      </c>
      <c r="B47" s="496"/>
      <c r="C47" s="496"/>
      <c r="D47" s="496"/>
      <c r="E47" s="496"/>
      <c r="F47" s="496"/>
      <c r="G47" s="496"/>
      <c r="H47" s="496"/>
      <c r="I47" s="496"/>
      <c r="J47" s="496"/>
      <c r="K47" s="496"/>
      <c r="L47" s="496"/>
      <c r="M47" s="496"/>
      <c r="N47" s="496"/>
      <c r="O47" s="497"/>
    </row>
    <row r="48" spans="1:15" ht="27.75" customHeight="1">
      <c r="A48" s="679" t="s">
        <v>584</v>
      </c>
      <c r="B48" s="680"/>
      <c r="C48" s="680"/>
      <c r="D48" s="680"/>
      <c r="E48" s="680"/>
      <c r="F48" s="680"/>
      <c r="G48" s="680"/>
      <c r="H48" s="680"/>
      <c r="I48" s="680"/>
      <c r="J48" s="680"/>
      <c r="K48" s="680"/>
      <c r="L48" s="680"/>
      <c r="M48" s="680"/>
      <c r="N48" s="680"/>
      <c r="O48" s="681"/>
    </row>
    <row r="49" spans="1:17" ht="39" customHeight="1">
      <c r="A49" s="679" t="s">
        <v>585</v>
      </c>
      <c r="B49" s="680"/>
      <c r="C49" s="680"/>
      <c r="D49" s="680"/>
      <c r="E49" s="680"/>
      <c r="F49" s="680"/>
      <c r="G49" s="680"/>
      <c r="H49" s="680"/>
      <c r="I49" s="680"/>
      <c r="J49" s="680"/>
      <c r="K49" s="680"/>
      <c r="L49" s="680"/>
      <c r="M49" s="680"/>
      <c r="N49" s="680"/>
      <c r="O49" s="681"/>
    </row>
    <row r="50" spans="1:17">
      <c r="A50" s="505" t="s">
        <v>370</v>
      </c>
      <c r="B50" s="506"/>
      <c r="C50" s="506"/>
      <c r="D50" s="506"/>
      <c r="E50" s="506"/>
      <c r="F50" s="506"/>
      <c r="G50" s="506"/>
      <c r="H50" s="506"/>
      <c r="I50" s="506"/>
      <c r="J50" s="506"/>
      <c r="K50" s="506"/>
      <c r="L50" s="506"/>
      <c r="M50" s="506"/>
      <c r="N50" s="506"/>
      <c r="O50" s="507"/>
    </row>
    <row r="51" spans="1:17">
      <c r="A51" s="505" t="s">
        <v>586</v>
      </c>
      <c r="B51" s="506"/>
      <c r="C51" s="506"/>
      <c r="D51" s="506"/>
      <c r="E51" s="506"/>
      <c r="F51" s="506"/>
      <c r="G51" s="506"/>
      <c r="H51" s="506"/>
      <c r="I51" s="506"/>
      <c r="J51" s="506"/>
      <c r="K51" s="506"/>
      <c r="L51" s="506"/>
      <c r="M51" s="506"/>
      <c r="N51" s="506"/>
      <c r="O51" s="507"/>
    </row>
    <row r="52" spans="1:17">
      <c r="A52" s="505"/>
      <c r="B52" s="506"/>
      <c r="C52" s="506"/>
      <c r="D52" s="506"/>
      <c r="E52" s="506"/>
      <c r="F52" s="506"/>
      <c r="G52" s="506"/>
      <c r="H52" s="506"/>
      <c r="I52" s="506"/>
      <c r="J52" s="506"/>
      <c r="K52" s="506"/>
      <c r="L52" s="506"/>
      <c r="M52" s="506"/>
      <c r="N52" s="506"/>
      <c r="O52" s="507"/>
    </row>
    <row r="53" spans="1:17" ht="24.75" customHeight="1">
      <c r="A53" s="679" t="s">
        <v>587</v>
      </c>
      <c r="B53" s="680"/>
      <c r="C53" s="680"/>
      <c r="D53" s="680"/>
      <c r="E53" s="680"/>
      <c r="F53" s="680"/>
      <c r="G53" s="680"/>
      <c r="H53" s="680"/>
      <c r="I53" s="680"/>
      <c r="J53" s="680"/>
      <c r="K53" s="680"/>
      <c r="L53" s="680"/>
      <c r="M53" s="680"/>
      <c r="N53" s="680"/>
      <c r="O53" s="681"/>
    </row>
    <row r="54" spans="1:17" ht="37.5" customHeight="1">
      <c r="A54" s="679" t="s">
        <v>588</v>
      </c>
      <c r="B54" s="680"/>
      <c r="C54" s="680"/>
      <c r="D54" s="680"/>
      <c r="E54" s="680"/>
      <c r="F54" s="680"/>
      <c r="G54" s="680"/>
      <c r="H54" s="680"/>
      <c r="I54" s="680"/>
      <c r="J54" s="680"/>
      <c r="K54" s="680"/>
      <c r="L54" s="680"/>
      <c r="M54" s="680"/>
      <c r="N54" s="680"/>
      <c r="O54" s="681"/>
    </row>
    <row r="55" spans="1:17">
      <c r="A55" s="505" t="s">
        <v>589</v>
      </c>
      <c r="B55" s="506"/>
      <c r="C55" s="506"/>
      <c r="D55" s="506"/>
      <c r="E55" s="506"/>
      <c r="F55" s="506"/>
      <c r="G55" s="506"/>
      <c r="H55" s="506"/>
      <c r="I55" s="506"/>
      <c r="J55" s="506"/>
      <c r="K55" s="506"/>
      <c r="L55" s="506"/>
      <c r="M55" s="506"/>
      <c r="N55" s="506"/>
      <c r="O55" s="507"/>
    </row>
    <row r="56" spans="1:17" ht="19.5" customHeight="1">
      <c r="A56" s="607" t="s">
        <v>84</v>
      </c>
      <c r="B56" s="607" t="s">
        <v>127</v>
      </c>
      <c r="C56" s="607" t="s">
        <v>44</v>
      </c>
      <c r="D56" s="607" t="s">
        <v>42</v>
      </c>
      <c r="E56" s="607" t="s">
        <v>43</v>
      </c>
      <c r="F56" s="607" t="s">
        <v>12</v>
      </c>
      <c r="G56" s="607" t="s">
        <v>75</v>
      </c>
      <c r="H56" s="682" t="s">
        <v>13</v>
      </c>
      <c r="I56" s="607" t="s">
        <v>128</v>
      </c>
      <c r="J56" s="625" t="s">
        <v>129</v>
      </c>
      <c r="K56" s="626"/>
      <c r="L56" s="672"/>
      <c r="M56" s="625" t="s">
        <v>130</v>
      </c>
      <c r="N56" s="626"/>
      <c r="O56" s="672"/>
    </row>
    <row r="57" spans="1:17" ht="19.5" customHeight="1">
      <c r="A57" s="608"/>
      <c r="B57" s="608"/>
      <c r="C57" s="608"/>
      <c r="D57" s="608"/>
      <c r="E57" s="608"/>
      <c r="F57" s="608"/>
      <c r="G57" s="608"/>
      <c r="H57" s="683"/>
      <c r="I57" s="608"/>
      <c r="J57" s="494" t="s">
        <v>131</v>
      </c>
      <c r="K57" s="494" t="s">
        <v>188</v>
      </c>
      <c r="L57" s="494" t="s">
        <v>132</v>
      </c>
      <c r="M57" s="494" t="s">
        <v>90</v>
      </c>
      <c r="N57" s="494" t="s">
        <v>189</v>
      </c>
      <c r="O57" s="494" t="s">
        <v>21</v>
      </c>
    </row>
    <row r="58" spans="1:17" s="92" customFormat="1" ht="15" customHeight="1">
      <c r="A58" s="91" t="s">
        <v>326</v>
      </c>
      <c r="B58" s="91" t="s">
        <v>325</v>
      </c>
      <c r="C58" s="91" t="s">
        <v>325</v>
      </c>
      <c r="D58" s="91" t="s">
        <v>324</v>
      </c>
      <c r="E58" s="91" t="s">
        <v>341</v>
      </c>
      <c r="F58" s="91">
        <v>209</v>
      </c>
      <c r="G58" s="94"/>
      <c r="H58" s="107" t="s">
        <v>290</v>
      </c>
      <c r="I58" s="94" t="s">
        <v>438</v>
      </c>
      <c r="J58" s="166">
        <v>80000</v>
      </c>
      <c r="K58" s="166">
        <v>20000</v>
      </c>
      <c r="L58" s="166">
        <v>18000</v>
      </c>
      <c r="M58" s="166">
        <v>372290</v>
      </c>
      <c r="N58" s="166">
        <v>0</v>
      </c>
      <c r="O58" s="166">
        <v>0</v>
      </c>
      <c r="Q58" s="475"/>
    </row>
    <row r="59" spans="1:17">
      <c r="A59" s="508" t="s">
        <v>330</v>
      </c>
      <c r="B59" s="492"/>
      <c r="C59" s="492"/>
      <c r="D59" s="492"/>
      <c r="E59" s="492"/>
      <c r="F59" s="492"/>
      <c r="G59" s="492"/>
      <c r="H59" s="492"/>
      <c r="I59" s="492"/>
      <c r="J59" s="492"/>
      <c r="K59" s="492"/>
      <c r="L59" s="492"/>
      <c r="M59" s="492"/>
      <c r="N59" s="492"/>
      <c r="O59" s="493"/>
    </row>
    <row r="60" spans="1:17">
      <c r="A60" s="495" t="s">
        <v>1087</v>
      </c>
      <c r="B60" s="492"/>
      <c r="C60" s="492"/>
      <c r="D60" s="492"/>
      <c r="E60" s="492"/>
      <c r="F60" s="492"/>
      <c r="G60" s="492"/>
      <c r="H60" s="492"/>
      <c r="I60" s="492"/>
      <c r="J60" s="492"/>
      <c r="K60" s="492"/>
      <c r="L60" s="492"/>
      <c r="M60" s="492"/>
      <c r="N60" s="492"/>
      <c r="O60" s="493"/>
    </row>
    <row r="61" spans="1:17">
      <c r="A61" s="495"/>
      <c r="B61" s="492"/>
      <c r="C61" s="492"/>
      <c r="D61" s="492"/>
      <c r="E61" s="492"/>
      <c r="F61" s="492"/>
      <c r="G61" s="492"/>
      <c r="H61" s="492"/>
      <c r="I61" s="492"/>
      <c r="J61" s="492"/>
      <c r="K61" s="492"/>
      <c r="L61" s="492"/>
      <c r="M61" s="492"/>
      <c r="N61" s="492"/>
      <c r="O61" s="493"/>
    </row>
    <row r="62" spans="1:17">
      <c r="A62" s="508" t="s">
        <v>331</v>
      </c>
      <c r="B62" s="492"/>
      <c r="C62" s="492"/>
      <c r="D62" s="492"/>
      <c r="E62" s="492"/>
      <c r="F62" s="492"/>
      <c r="G62" s="492"/>
      <c r="H62" s="492"/>
      <c r="I62" s="492"/>
      <c r="J62" s="492"/>
      <c r="K62" s="492"/>
      <c r="L62" s="492"/>
      <c r="M62" s="492"/>
      <c r="N62" s="492"/>
      <c r="O62" s="493"/>
    </row>
    <row r="63" spans="1:17">
      <c r="A63" s="495" t="s">
        <v>590</v>
      </c>
      <c r="B63" s="496"/>
      <c r="C63" s="496"/>
      <c r="D63" s="496"/>
      <c r="E63" s="496"/>
      <c r="F63" s="496"/>
      <c r="G63" s="496"/>
      <c r="H63" s="496"/>
      <c r="I63" s="496"/>
      <c r="J63" s="496"/>
      <c r="K63" s="496"/>
      <c r="L63" s="496"/>
      <c r="M63" s="496"/>
      <c r="N63" s="496"/>
      <c r="O63" s="497"/>
    </row>
    <row r="64" spans="1:17" ht="27" customHeight="1">
      <c r="A64" s="679" t="s">
        <v>591</v>
      </c>
      <c r="B64" s="680"/>
      <c r="C64" s="680"/>
      <c r="D64" s="680"/>
      <c r="E64" s="680"/>
      <c r="F64" s="680"/>
      <c r="G64" s="680"/>
      <c r="H64" s="680"/>
      <c r="I64" s="680"/>
      <c r="J64" s="680"/>
      <c r="K64" s="680"/>
      <c r="L64" s="680"/>
      <c r="M64" s="680"/>
      <c r="N64" s="680"/>
      <c r="O64" s="681"/>
    </row>
    <row r="65" spans="1:15">
      <c r="A65" s="495" t="s">
        <v>384</v>
      </c>
      <c r="B65" s="496"/>
      <c r="C65" s="496"/>
      <c r="D65" s="496"/>
      <c r="E65" s="496"/>
      <c r="F65" s="496"/>
      <c r="G65" s="496"/>
      <c r="H65" s="496"/>
      <c r="I65" s="496"/>
      <c r="J65" s="496"/>
      <c r="K65" s="496"/>
      <c r="L65" s="496"/>
      <c r="M65" s="496"/>
      <c r="N65" s="496"/>
      <c r="O65" s="497"/>
    </row>
    <row r="66" spans="1:15">
      <c r="A66" s="495" t="s">
        <v>583</v>
      </c>
      <c r="B66" s="496"/>
      <c r="C66" s="496"/>
      <c r="D66" s="496"/>
      <c r="E66" s="496"/>
      <c r="F66" s="496"/>
      <c r="G66" s="496"/>
      <c r="H66" s="496"/>
      <c r="I66" s="496"/>
      <c r="J66" s="496"/>
      <c r="K66" s="496"/>
      <c r="L66" s="496"/>
      <c r="M66" s="496"/>
      <c r="N66" s="496"/>
      <c r="O66" s="497"/>
    </row>
    <row r="67" spans="1:15" ht="19.5" customHeight="1">
      <c r="A67" s="607" t="s">
        <v>84</v>
      </c>
      <c r="B67" s="607" t="s">
        <v>127</v>
      </c>
      <c r="C67" s="607" t="s">
        <v>44</v>
      </c>
      <c r="D67" s="607" t="s">
        <v>42</v>
      </c>
      <c r="E67" s="607" t="s">
        <v>43</v>
      </c>
      <c r="F67" s="607" t="s">
        <v>12</v>
      </c>
      <c r="G67" s="607" t="s">
        <v>75</v>
      </c>
      <c r="H67" s="682" t="s">
        <v>13</v>
      </c>
      <c r="I67" s="607" t="s">
        <v>128</v>
      </c>
      <c r="J67" s="625" t="s">
        <v>129</v>
      </c>
      <c r="K67" s="626"/>
      <c r="L67" s="672"/>
      <c r="M67" s="625" t="s">
        <v>130</v>
      </c>
      <c r="N67" s="626"/>
      <c r="O67" s="672"/>
    </row>
    <row r="68" spans="1:15" ht="19.5" customHeight="1">
      <c r="A68" s="608"/>
      <c r="B68" s="608"/>
      <c r="C68" s="608"/>
      <c r="D68" s="608"/>
      <c r="E68" s="608"/>
      <c r="F68" s="608"/>
      <c r="G68" s="608"/>
      <c r="H68" s="683"/>
      <c r="I68" s="608"/>
      <c r="J68" s="494" t="s">
        <v>131</v>
      </c>
      <c r="K68" s="494" t="s">
        <v>188</v>
      </c>
      <c r="L68" s="494" t="s">
        <v>132</v>
      </c>
      <c r="M68" s="494" t="s">
        <v>90</v>
      </c>
      <c r="N68" s="494" t="s">
        <v>189</v>
      </c>
      <c r="O68" s="494" t="s">
        <v>21</v>
      </c>
    </row>
    <row r="69" spans="1:15" s="92" customFormat="1" ht="15" customHeight="1">
      <c r="A69" s="94" t="s">
        <v>326</v>
      </c>
      <c r="B69" s="94" t="s">
        <v>325</v>
      </c>
      <c r="C69" s="94" t="s">
        <v>325</v>
      </c>
      <c r="D69" s="94" t="s">
        <v>325</v>
      </c>
      <c r="E69" s="94" t="s">
        <v>324</v>
      </c>
      <c r="F69" s="94" t="s">
        <v>334</v>
      </c>
      <c r="G69" s="94"/>
      <c r="H69" s="107" t="s">
        <v>293</v>
      </c>
      <c r="I69" s="94" t="s">
        <v>294</v>
      </c>
      <c r="J69" s="166">
        <v>350000</v>
      </c>
      <c r="K69" s="166">
        <v>87500</v>
      </c>
      <c r="L69" s="166">
        <v>60783</v>
      </c>
      <c r="M69" s="166">
        <v>8602202</v>
      </c>
      <c r="N69" s="166">
        <v>1049816.98</v>
      </c>
      <c r="O69" s="166">
        <v>1049816.98</v>
      </c>
    </row>
    <row r="70" spans="1:15">
      <c r="A70" s="508" t="s">
        <v>330</v>
      </c>
      <c r="B70" s="492"/>
      <c r="C70" s="492"/>
      <c r="D70" s="492"/>
      <c r="E70" s="492"/>
      <c r="F70" s="492"/>
      <c r="G70" s="492"/>
      <c r="H70" s="492"/>
      <c r="I70" s="492"/>
      <c r="J70" s="492"/>
      <c r="K70" s="492"/>
      <c r="L70" s="492"/>
      <c r="M70" s="492"/>
      <c r="N70" s="492"/>
      <c r="O70" s="493"/>
    </row>
    <row r="71" spans="1:15">
      <c r="A71" s="495" t="s">
        <v>469</v>
      </c>
      <c r="B71" s="496"/>
      <c r="C71" s="496"/>
      <c r="D71" s="496"/>
      <c r="E71" s="496"/>
      <c r="F71" s="496"/>
      <c r="G71" s="496"/>
      <c r="H71" s="496"/>
      <c r="I71" s="496"/>
      <c r="J71" s="496"/>
      <c r="K71" s="496"/>
      <c r="L71" s="496"/>
      <c r="M71" s="496"/>
      <c r="N71" s="496"/>
      <c r="O71" s="497"/>
    </row>
    <row r="72" spans="1:15">
      <c r="A72" s="495"/>
      <c r="B72" s="496"/>
      <c r="C72" s="496"/>
      <c r="D72" s="496"/>
      <c r="E72" s="496"/>
      <c r="F72" s="496"/>
      <c r="G72" s="496"/>
      <c r="H72" s="496"/>
      <c r="I72" s="496"/>
      <c r="J72" s="496"/>
      <c r="K72" s="496"/>
      <c r="L72" s="496"/>
      <c r="M72" s="496"/>
      <c r="N72" s="496"/>
      <c r="O72" s="497"/>
    </row>
    <row r="73" spans="1:15">
      <c r="A73" s="508" t="s">
        <v>331</v>
      </c>
      <c r="B73" s="492"/>
      <c r="C73" s="492"/>
      <c r="D73" s="492"/>
      <c r="E73" s="492"/>
      <c r="F73" s="492"/>
      <c r="G73" s="492"/>
      <c r="H73" s="492"/>
      <c r="I73" s="492"/>
      <c r="J73" s="492"/>
      <c r="K73" s="492"/>
      <c r="L73" s="492"/>
      <c r="M73" s="492"/>
      <c r="N73" s="492"/>
      <c r="O73" s="493"/>
    </row>
    <row r="74" spans="1:15">
      <c r="A74" s="495" t="s">
        <v>422</v>
      </c>
      <c r="B74" s="496"/>
      <c r="C74" s="496"/>
      <c r="D74" s="496"/>
      <c r="E74" s="496"/>
      <c r="F74" s="496"/>
      <c r="G74" s="496"/>
      <c r="H74" s="496"/>
      <c r="I74" s="496"/>
      <c r="J74" s="496"/>
      <c r="K74" s="496"/>
      <c r="L74" s="496"/>
      <c r="M74" s="496"/>
      <c r="N74" s="496"/>
      <c r="O74" s="497"/>
    </row>
    <row r="75" spans="1:15" ht="39" customHeight="1">
      <c r="A75" s="679" t="s">
        <v>592</v>
      </c>
      <c r="B75" s="680"/>
      <c r="C75" s="680"/>
      <c r="D75" s="680"/>
      <c r="E75" s="680"/>
      <c r="F75" s="680"/>
      <c r="G75" s="680"/>
      <c r="H75" s="680"/>
      <c r="I75" s="680"/>
      <c r="J75" s="680"/>
      <c r="K75" s="680"/>
      <c r="L75" s="680"/>
      <c r="M75" s="680"/>
      <c r="N75" s="680"/>
      <c r="O75" s="681"/>
    </row>
    <row r="76" spans="1:15">
      <c r="A76" s="495" t="s">
        <v>593</v>
      </c>
      <c r="B76" s="496"/>
      <c r="C76" s="496"/>
      <c r="D76" s="496"/>
      <c r="E76" s="496"/>
      <c r="F76" s="496"/>
      <c r="G76" s="496"/>
      <c r="H76" s="496"/>
      <c r="I76" s="496"/>
      <c r="J76" s="496"/>
      <c r="K76" s="496"/>
      <c r="L76" s="496"/>
      <c r="M76" s="496"/>
      <c r="N76" s="496"/>
      <c r="O76" s="497"/>
    </row>
    <row r="77" spans="1:15">
      <c r="A77" s="495" t="s">
        <v>594</v>
      </c>
      <c r="B77" s="496"/>
      <c r="C77" s="496"/>
      <c r="D77" s="496"/>
      <c r="E77" s="496"/>
      <c r="F77" s="496"/>
      <c r="G77" s="496"/>
      <c r="H77" s="496"/>
      <c r="I77" s="496"/>
      <c r="J77" s="496"/>
      <c r="K77" s="496"/>
      <c r="L77" s="496"/>
      <c r="M77" s="496"/>
      <c r="N77" s="496"/>
      <c r="O77" s="497"/>
    </row>
    <row r="78" spans="1:15">
      <c r="A78" s="495" t="s">
        <v>423</v>
      </c>
      <c r="B78" s="496"/>
      <c r="C78" s="496"/>
      <c r="D78" s="496"/>
      <c r="E78" s="496"/>
      <c r="F78" s="496"/>
      <c r="G78" s="496"/>
      <c r="H78" s="496"/>
      <c r="I78" s="496"/>
      <c r="J78" s="496"/>
      <c r="K78" s="496"/>
      <c r="L78" s="496"/>
      <c r="M78" s="496"/>
      <c r="N78" s="496"/>
      <c r="O78" s="497"/>
    </row>
    <row r="79" spans="1:15" ht="19.5" customHeight="1">
      <c r="A79" s="607" t="s">
        <v>84</v>
      </c>
      <c r="B79" s="607" t="s">
        <v>127</v>
      </c>
      <c r="C79" s="607" t="s">
        <v>44</v>
      </c>
      <c r="D79" s="607" t="s">
        <v>42</v>
      </c>
      <c r="E79" s="607" t="s">
        <v>43</v>
      </c>
      <c r="F79" s="607" t="s">
        <v>12</v>
      </c>
      <c r="G79" s="607" t="s">
        <v>75</v>
      </c>
      <c r="H79" s="682" t="s">
        <v>13</v>
      </c>
      <c r="I79" s="607" t="s">
        <v>128</v>
      </c>
      <c r="J79" s="625" t="s">
        <v>129</v>
      </c>
      <c r="K79" s="626"/>
      <c r="L79" s="672"/>
      <c r="M79" s="625" t="s">
        <v>130</v>
      </c>
      <c r="N79" s="626"/>
      <c r="O79" s="672"/>
    </row>
    <row r="80" spans="1:15" ht="19.5" customHeight="1">
      <c r="A80" s="608"/>
      <c r="B80" s="608"/>
      <c r="C80" s="608"/>
      <c r="D80" s="608"/>
      <c r="E80" s="608"/>
      <c r="F80" s="608"/>
      <c r="G80" s="608"/>
      <c r="H80" s="683"/>
      <c r="I80" s="608"/>
      <c r="J80" s="494" t="s">
        <v>131</v>
      </c>
      <c r="K80" s="494" t="s">
        <v>188</v>
      </c>
      <c r="L80" s="494" t="s">
        <v>132</v>
      </c>
      <c r="M80" s="494" t="s">
        <v>90</v>
      </c>
      <c r="N80" s="494" t="s">
        <v>189</v>
      </c>
      <c r="O80" s="494" t="s">
        <v>21</v>
      </c>
    </row>
    <row r="81" spans="1:17" s="92" customFormat="1" ht="15" customHeight="1">
      <c r="A81" s="91" t="s">
        <v>326</v>
      </c>
      <c r="B81" s="91" t="s">
        <v>324</v>
      </c>
      <c r="C81" s="91" t="s">
        <v>325</v>
      </c>
      <c r="D81" s="91" t="s">
        <v>325</v>
      </c>
      <c r="E81" s="91" t="s">
        <v>324</v>
      </c>
      <c r="F81" s="91" t="s">
        <v>337</v>
      </c>
      <c r="G81" s="91"/>
      <c r="H81" s="107" t="s">
        <v>358</v>
      </c>
      <c r="I81" s="91" t="s">
        <v>231</v>
      </c>
      <c r="J81" s="165">
        <v>5</v>
      </c>
      <c r="K81" s="165">
        <v>3</v>
      </c>
      <c r="L81" s="165">
        <v>0</v>
      </c>
      <c r="M81" s="165">
        <v>4600000</v>
      </c>
      <c r="N81" s="165">
        <v>2328480.5099999998</v>
      </c>
      <c r="O81" s="165">
        <v>1278480.51</v>
      </c>
    </row>
    <row r="82" spans="1:17">
      <c r="A82" s="707" t="s">
        <v>330</v>
      </c>
      <c r="B82" s="708"/>
      <c r="C82" s="708"/>
      <c r="D82" s="708"/>
      <c r="E82" s="708"/>
      <c r="F82" s="708"/>
      <c r="G82" s="708"/>
      <c r="H82" s="708"/>
      <c r="I82" s="708"/>
      <c r="J82" s="708"/>
      <c r="K82" s="708"/>
      <c r="L82" s="708"/>
      <c r="M82" s="708"/>
      <c r="N82" s="708"/>
      <c r="O82" s="709"/>
    </row>
    <row r="83" spans="1:17">
      <c r="A83" s="495" t="s">
        <v>470</v>
      </c>
      <c r="B83" s="496"/>
      <c r="C83" s="496"/>
      <c r="D83" s="496"/>
      <c r="E83" s="496"/>
      <c r="F83" s="496"/>
      <c r="G83" s="496"/>
      <c r="H83" s="496"/>
      <c r="I83" s="496"/>
      <c r="J83" s="496"/>
      <c r="K83" s="496"/>
      <c r="L83" s="496"/>
      <c r="M83" s="496"/>
      <c r="N83" s="496"/>
      <c r="O83" s="497"/>
    </row>
    <row r="84" spans="1:17">
      <c r="A84" s="495"/>
      <c r="B84" s="496"/>
      <c r="C84" s="496"/>
      <c r="D84" s="496"/>
      <c r="E84" s="496"/>
      <c r="F84" s="496"/>
      <c r="G84" s="496"/>
      <c r="H84" s="496"/>
      <c r="I84" s="496"/>
      <c r="J84" s="496"/>
      <c r="K84" s="496"/>
      <c r="L84" s="496"/>
      <c r="M84" s="496"/>
      <c r="N84" s="496"/>
      <c r="O84" s="497"/>
    </row>
    <row r="85" spans="1:17">
      <c r="A85" s="707" t="s">
        <v>331</v>
      </c>
      <c r="B85" s="708"/>
      <c r="C85" s="708"/>
      <c r="D85" s="708"/>
      <c r="E85" s="708"/>
      <c r="F85" s="708"/>
      <c r="G85" s="708"/>
      <c r="H85" s="708"/>
      <c r="I85" s="708"/>
      <c r="J85" s="708"/>
      <c r="K85" s="708"/>
      <c r="L85" s="708"/>
      <c r="M85" s="708"/>
      <c r="N85" s="708"/>
      <c r="O85" s="709"/>
    </row>
    <row r="86" spans="1:17">
      <c r="A86" s="495" t="s">
        <v>595</v>
      </c>
      <c r="B86" s="496"/>
      <c r="C86" s="496"/>
      <c r="D86" s="496"/>
      <c r="E86" s="496"/>
      <c r="F86" s="496"/>
      <c r="G86" s="496"/>
      <c r="H86" s="496"/>
      <c r="I86" s="496"/>
      <c r="J86" s="496"/>
      <c r="K86" s="496"/>
      <c r="L86" s="496"/>
      <c r="M86" s="496"/>
      <c r="N86" s="496"/>
      <c r="O86" s="497"/>
    </row>
    <row r="87" spans="1:17">
      <c r="A87" s="495" t="s">
        <v>596</v>
      </c>
      <c r="B87" s="496"/>
      <c r="C87" s="496"/>
      <c r="D87" s="496"/>
      <c r="E87" s="496"/>
      <c r="F87" s="496"/>
      <c r="G87" s="496"/>
      <c r="H87" s="496"/>
      <c r="I87" s="496"/>
      <c r="J87" s="496"/>
      <c r="K87" s="496"/>
      <c r="L87" s="496"/>
      <c r="M87" s="496"/>
      <c r="N87" s="496"/>
      <c r="O87" s="497"/>
    </row>
    <row r="88" spans="1:17">
      <c r="A88" s="495" t="s">
        <v>597</v>
      </c>
      <c r="B88" s="496"/>
      <c r="C88" s="496"/>
      <c r="D88" s="496"/>
      <c r="E88" s="496"/>
      <c r="F88" s="496"/>
      <c r="G88" s="496"/>
      <c r="H88" s="496"/>
      <c r="I88" s="496"/>
      <c r="J88" s="496"/>
      <c r="K88" s="496"/>
      <c r="L88" s="496"/>
      <c r="M88" s="496"/>
      <c r="N88" s="496"/>
      <c r="O88" s="497"/>
    </row>
    <row r="89" spans="1:17">
      <c r="A89" s="676" t="s">
        <v>598</v>
      </c>
      <c r="B89" s="677"/>
      <c r="C89" s="677"/>
      <c r="D89" s="677"/>
      <c r="E89" s="677"/>
      <c r="F89" s="677"/>
      <c r="G89" s="677"/>
      <c r="H89" s="677"/>
      <c r="I89" s="677"/>
      <c r="J89" s="677"/>
      <c r="K89" s="677"/>
      <c r="L89" s="677"/>
      <c r="M89" s="677"/>
      <c r="N89" s="677"/>
      <c r="O89" s="678"/>
    </row>
    <row r="90" spans="1:17">
      <c r="A90" s="206" t="s">
        <v>599</v>
      </c>
      <c r="B90" s="207"/>
      <c r="C90" s="207"/>
      <c r="D90" s="207"/>
      <c r="E90" s="207"/>
      <c r="F90" s="207"/>
      <c r="G90" s="207"/>
      <c r="H90" s="207"/>
      <c r="I90" s="207"/>
      <c r="J90" s="207"/>
      <c r="K90" s="207"/>
      <c r="L90" s="207"/>
      <c r="M90" s="207"/>
      <c r="N90" s="207"/>
      <c r="O90" s="208"/>
      <c r="P90" s="446"/>
    </row>
    <row r="91" spans="1:17" s="92" customFormat="1" ht="15" customHeight="1">
      <c r="A91" s="91">
        <v>4</v>
      </c>
      <c r="B91" s="91">
        <v>1</v>
      </c>
      <c r="C91" s="91">
        <v>2</v>
      </c>
      <c r="D91" s="91">
        <v>2</v>
      </c>
      <c r="E91" s="91">
        <v>1</v>
      </c>
      <c r="F91" s="91">
        <v>215</v>
      </c>
      <c r="G91" s="91"/>
      <c r="H91" s="193" t="s">
        <v>359</v>
      </c>
      <c r="I91" s="91" t="s">
        <v>231</v>
      </c>
      <c r="J91" s="165">
        <v>10</v>
      </c>
      <c r="K91" s="165">
        <v>2</v>
      </c>
      <c r="L91" s="165">
        <v>1</v>
      </c>
      <c r="M91" s="165">
        <v>10294382</v>
      </c>
      <c r="N91" s="165">
        <v>228144</v>
      </c>
      <c r="O91" s="165">
        <v>193144</v>
      </c>
    </row>
    <row r="92" spans="1:17">
      <c r="A92" s="707" t="s">
        <v>330</v>
      </c>
      <c r="B92" s="708"/>
      <c r="C92" s="708"/>
      <c r="D92" s="708"/>
      <c r="E92" s="708"/>
      <c r="F92" s="708"/>
      <c r="G92" s="708"/>
      <c r="H92" s="708"/>
      <c r="I92" s="708"/>
      <c r="J92" s="708"/>
      <c r="K92" s="708"/>
      <c r="L92" s="708"/>
      <c r="M92" s="708"/>
      <c r="N92" s="708"/>
      <c r="O92" s="709"/>
    </row>
    <row r="93" spans="1:17">
      <c r="A93" s="495" t="s">
        <v>471</v>
      </c>
      <c r="B93" s="496"/>
      <c r="C93" s="496"/>
      <c r="D93" s="496"/>
      <c r="E93" s="496"/>
      <c r="F93" s="496"/>
      <c r="G93" s="496"/>
      <c r="H93" s="496"/>
      <c r="I93" s="496"/>
      <c r="J93" s="496"/>
      <c r="K93" s="496"/>
      <c r="L93" s="496"/>
      <c r="M93" s="496"/>
      <c r="N93" s="496"/>
      <c r="O93" s="497"/>
      <c r="P93" s="57"/>
      <c r="Q93" s="57"/>
    </row>
    <row r="94" spans="1:17">
      <c r="A94" s="495"/>
      <c r="B94" s="496"/>
      <c r="C94" s="496"/>
      <c r="D94" s="496"/>
      <c r="E94" s="496"/>
      <c r="F94" s="496"/>
      <c r="G94" s="496"/>
      <c r="H94" s="496"/>
      <c r="I94" s="496"/>
      <c r="J94" s="496"/>
      <c r="K94" s="496"/>
      <c r="L94" s="496"/>
      <c r="M94" s="496"/>
      <c r="N94" s="496"/>
      <c r="O94" s="497"/>
      <c r="P94" s="57"/>
      <c r="Q94" s="57"/>
    </row>
    <row r="95" spans="1:17">
      <c r="A95" s="707" t="s">
        <v>336</v>
      </c>
      <c r="B95" s="708"/>
      <c r="C95" s="708"/>
      <c r="D95" s="708"/>
      <c r="E95" s="708"/>
      <c r="F95" s="708"/>
      <c r="G95" s="708"/>
      <c r="H95" s="708"/>
      <c r="I95" s="708"/>
      <c r="J95" s="708"/>
      <c r="K95" s="708"/>
      <c r="L95" s="708"/>
      <c r="M95" s="708"/>
      <c r="N95" s="708"/>
      <c r="O95" s="709"/>
    </row>
    <row r="96" spans="1:17">
      <c r="A96" s="495" t="s">
        <v>600</v>
      </c>
      <c r="B96" s="496"/>
      <c r="C96" s="496"/>
      <c r="D96" s="496"/>
      <c r="E96" s="496"/>
      <c r="F96" s="496"/>
      <c r="G96" s="496"/>
      <c r="H96" s="496"/>
      <c r="I96" s="496"/>
      <c r="J96" s="496"/>
      <c r="K96" s="496"/>
      <c r="L96" s="496"/>
      <c r="M96" s="496"/>
      <c r="N96" s="496"/>
      <c r="O96" s="497"/>
    </row>
    <row r="97" spans="1:15">
      <c r="A97" s="495" t="s">
        <v>601</v>
      </c>
      <c r="B97" s="496"/>
      <c r="C97" s="496"/>
      <c r="D97" s="496"/>
      <c r="E97" s="496"/>
      <c r="F97" s="496"/>
      <c r="G97" s="496"/>
      <c r="H97" s="496"/>
      <c r="I97" s="496"/>
      <c r="J97" s="496"/>
      <c r="K97" s="496"/>
      <c r="L97" s="496"/>
      <c r="M97" s="496"/>
      <c r="N97" s="496"/>
      <c r="O97" s="497"/>
    </row>
    <row r="98" spans="1:15">
      <c r="A98" s="495" t="s">
        <v>602</v>
      </c>
      <c r="B98" s="496"/>
      <c r="C98" s="496"/>
      <c r="D98" s="496"/>
      <c r="E98" s="496"/>
      <c r="F98" s="496"/>
      <c r="G98" s="496"/>
      <c r="H98" s="496"/>
      <c r="I98" s="496"/>
      <c r="J98" s="496"/>
      <c r="K98" s="496"/>
      <c r="L98" s="496"/>
      <c r="M98" s="496"/>
      <c r="N98" s="496"/>
      <c r="O98" s="497"/>
    </row>
    <row r="99" spans="1:15">
      <c r="A99" s="676" t="s">
        <v>603</v>
      </c>
      <c r="B99" s="677"/>
      <c r="C99" s="677"/>
      <c r="D99" s="677"/>
      <c r="E99" s="677"/>
      <c r="F99" s="677"/>
      <c r="G99" s="677"/>
      <c r="H99" s="677"/>
      <c r="I99" s="677"/>
      <c r="J99" s="677"/>
      <c r="K99" s="677"/>
      <c r="L99" s="677"/>
      <c r="M99" s="677"/>
      <c r="N99" s="677"/>
      <c r="O99" s="678"/>
    </row>
    <row r="100" spans="1:15">
      <c r="A100" s="495" t="s">
        <v>538</v>
      </c>
      <c r="B100" s="496"/>
      <c r="C100" s="496"/>
      <c r="D100" s="496"/>
      <c r="E100" s="496"/>
      <c r="F100" s="496"/>
      <c r="G100" s="496"/>
      <c r="H100" s="496"/>
      <c r="I100" s="496"/>
      <c r="J100" s="496"/>
      <c r="K100" s="496"/>
      <c r="L100" s="496"/>
      <c r="M100" s="496"/>
      <c r="N100" s="496"/>
      <c r="O100" s="497"/>
    </row>
    <row r="101" spans="1:15" ht="19.5" customHeight="1">
      <c r="A101" s="607" t="s">
        <v>84</v>
      </c>
      <c r="B101" s="607" t="s">
        <v>127</v>
      </c>
      <c r="C101" s="607" t="s">
        <v>44</v>
      </c>
      <c r="D101" s="607" t="s">
        <v>42</v>
      </c>
      <c r="E101" s="607" t="s">
        <v>43</v>
      </c>
      <c r="F101" s="607" t="s">
        <v>12</v>
      </c>
      <c r="G101" s="607" t="s">
        <v>75</v>
      </c>
      <c r="H101" s="682" t="s">
        <v>13</v>
      </c>
      <c r="I101" s="607" t="s">
        <v>128</v>
      </c>
      <c r="J101" s="625" t="s">
        <v>129</v>
      </c>
      <c r="K101" s="626"/>
      <c r="L101" s="672"/>
      <c r="M101" s="625" t="s">
        <v>130</v>
      </c>
      <c r="N101" s="626"/>
      <c r="O101" s="672"/>
    </row>
    <row r="102" spans="1:15" ht="19.5" customHeight="1">
      <c r="A102" s="608"/>
      <c r="B102" s="608"/>
      <c r="C102" s="608"/>
      <c r="D102" s="608"/>
      <c r="E102" s="608"/>
      <c r="F102" s="608"/>
      <c r="G102" s="608"/>
      <c r="H102" s="683"/>
      <c r="I102" s="608"/>
      <c r="J102" s="494" t="s">
        <v>131</v>
      </c>
      <c r="K102" s="494" t="s">
        <v>188</v>
      </c>
      <c r="L102" s="494" t="s">
        <v>132</v>
      </c>
      <c r="M102" s="494" t="s">
        <v>90</v>
      </c>
      <c r="N102" s="494" t="s">
        <v>189</v>
      </c>
      <c r="O102" s="494" t="s">
        <v>21</v>
      </c>
    </row>
    <row r="103" spans="1:15" s="92" customFormat="1" ht="15" customHeight="1">
      <c r="A103" s="94">
        <v>4</v>
      </c>
      <c r="B103" s="94">
        <v>2</v>
      </c>
      <c r="C103" s="94">
        <v>2</v>
      </c>
      <c r="D103" s="94">
        <v>2</v>
      </c>
      <c r="E103" s="94">
        <v>1</v>
      </c>
      <c r="F103" s="94">
        <v>216</v>
      </c>
      <c r="G103" s="94"/>
      <c r="H103" s="107" t="s">
        <v>360</v>
      </c>
      <c r="I103" s="94" t="s">
        <v>287</v>
      </c>
      <c r="J103" s="166">
        <v>12000</v>
      </c>
      <c r="K103" s="166">
        <v>3000</v>
      </c>
      <c r="L103" s="166">
        <v>5529.37</v>
      </c>
      <c r="M103" s="166">
        <v>27111653</v>
      </c>
      <c r="N103" s="166">
        <v>6884643</v>
      </c>
      <c r="O103" s="166">
        <v>284643</v>
      </c>
    </row>
    <row r="104" spans="1:15">
      <c r="A104" s="707" t="s">
        <v>330</v>
      </c>
      <c r="B104" s="708"/>
      <c r="C104" s="708"/>
      <c r="D104" s="708"/>
      <c r="E104" s="708"/>
      <c r="F104" s="708"/>
      <c r="G104" s="708"/>
      <c r="H104" s="708"/>
      <c r="I104" s="708"/>
      <c r="J104" s="708"/>
      <c r="K104" s="708"/>
      <c r="L104" s="708"/>
      <c r="M104" s="708"/>
      <c r="N104" s="708"/>
      <c r="O104" s="709"/>
    </row>
    <row r="105" spans="1:15">
      <c r="A105" s="495" t="s">
        <v>472</v>
      </c>
      <c r="B105" s="496"/>
      <c r="C105" s="496"/>
      <c r="D105" s="496"/>
      <c r="E105" s="496"/>
      <c r="F105" s="496"/>
      <c r="G105" s="496"/>
      <c r="H105" s="496"/>
      <c r="I105" s="496"/>
      <c r="J105" s="496"/>
      <c r="K105" s="496"/>
      <c r="L105" s="496"/>
      <c r="M105" s="496"/>
      <c r="N105" s="496"/>
      <c r="O105" s="497"/>
    </row>
    <row r="106" spans="1:15">
      <c r="A106" s="495"/>
      <c r="B106" s="496"/>
      <c r="C106" s="496"/>
      <c r="D106" s="496"/>
      <c r="E106" s="496"/>
      <c r="F106" s="496"/>
      <c r="G106" s="496"/>
      <c r="H106" s="496"/>
      <c r="I106" s="496"/>
      <c r="J106" s="496"/>
      <c r="K106" s="496"/>
      <c r="L106" s="496"/>
      <c r="M106" s="496"/>
      <c r="N106" s="496"/>
      <c r="O106" s="497"/>
    </row>
    <row r="107" spans="1:15">
      <c r="A107" s="707" t="s">
        <v>331</v>
      </c>
      <c r="B107" s="708"/>
      <c r="C107" s="708"/>
      <c r="D107" s="708"/>
      <c r="E107" s="708"/>
      <c r="F107" s="708"/>
      <c r="G107" s="708"/>
      <c r="H107" s="708"/>
      <c r="I107" s="708"/>
      <c r="J107" s="708"/>
      <c r="K107" s="708"/>
      <c r="L107" s="708"/>
      <c r="M107" s="708"/>
      <c r="N107" s="708"/>
      <c r="O107" s="709"/>
    </row>
    <row r="108" spans="1:15">
      <c r="A108" s="495" t="s">
        <v>604</v>
      </c>
      <c r="B108" s="496"/>
      <c r="C108" s="496"/>
      <c r="D108" s="496"/>
      <c r="E108" s="496"/>
      <c r="F108" s="496"/>
      <c r="G108" s="496"/>
      <c r="H108" s="496"/>
      <c r="I108" s="496"/>
      <c r="J108" s="496"/>
      <c r="K108" s="496"/>
      <c r="L108" s="496"/>
      <c r="M108" s="496"/>
      <c r="N108" s="496"/>
      <c r="O108" s="497"/>
    </row>
    <row r="109" spans="1:15">
      <c r="A109" s="495" t="s">
        <v>605</v>
      </c>
      <c r="B109" s="496"/>
      <c r="C109" s="496"/>
      <c r="D109" s="496"/>
      <c r="E109" s="496"/>
      <c r="F109" s="496"/>
      <c r="G109" s="496"/>
      <c r="H109" s="496"/>
      <c r="I109" s="496"/>
      <c r="J109" s="496"/>
      <c r="K109" s="496"/>
      <c r="L109" s="496"/>
      <c r="M109" s="496"/>
      <c r="N109" s="496"/>
      <c r="O109" s="497"/>
    </row>
    <row r="110" spans="1:15" ht="153.75" customHeight="1">
      <c r="A110" s="679" t="s">
        <v>626</v>
      </c>
      <c r="B110" s="680"/>
      <c r="C110" s="680"/>
      <c r="D110" s="680"/>
      <c r="E110" s="680"/>
      <c r="F110" s="680"/>
      <c r="G110" s="680"/>
      <c r="H110" s="680"/>
      <c r="I110" s="680"/>
      <c r="J110" s="680"/>
      <c r="K110" s="680"/>
      <c r="L110" s="680"/>
      <c r="M110" s="680"/>
      <c r="N110" s="680"/>
      <c r="O110" s="681"/>
    </row>
    <row r="111" spans="1:15">
      <c r="A111" s="679" t="s">
        <v>606</v>
      </c>
      <c r="B111" s="680"/>
      <c r="C111" s="680"/>
      <c r="D111" s="680"/>
      <c r="E111" s="680"/>
      <c r="F111" s="680"/>
      <c r="G111" s="680"/>
      <c r="H111" s="680"/>
      <c r="I111" s="680"/>
      <c r="J111" s="680"/>
      <c r="K111" s="680"/>
      <c r="L111" s="680"/>
      <c r="M111" s="680"/>
      <c r="N111" s="680"/>
      <c r="O111" s="681"/>
    </row>
    <row r="112" spans="1:15">
      <c r="A112" s="495" t="s">
        <v>607</v>
      </c>
      <c r="B112" s="496"/>
      <c r="C112" s="496"/>
      <c r="D112" s="496"/>
      <c r="E112" s="496"/>
      <c r="F112" s="496"/>
      <c r="G112" s="496"/>
      <c r="H112" s="496"/>
      <c r="I112" s="496"/>
      <c r="J112" s="496"/>
      <c r="K112" s="496"/>
      <c r="L112" s="496"/>
      <c r="M112" s="496"/>
      <c r="N112" s="496"/>
      <c r="O112" s="497"/>
    </row>
    <row r="113" spans="1:15" ht="19.5" customHeight="1">
      <c r="A113" s="607" t="s">
        <v>84</v>
      </c>
      <c r="B113" s="607" t="s">
        <v>127</v>
      </c>
      <c r="C113" s="607" t="s">
        <v>44</v>
      </c>
      <c r="D113" s="607" t="s">
        <v>42</v>
      </c>
      <c r="E113" s="607" t="s">
        <v>43</v>
      </c>
      <c r="F113" s="607" t="s">
        <v>12</v>
      </c>
      <c r="G113" s="607" t="s">
        <v>75</v>
      </c>
      <c r="H113" s="682" t="s">
        <v>13</v>
      </c>
      <c r="I113" s="607" t="s">
        <v>128</v>
      </c>
      <c r="J113" s="625" t="s">
        <v>129</v>
      </c>
      <c r="K113" s="626"/>
      <c r="L113" s="672"/>
      <c r="M113" s="625" t="s">
        <v>130</v>
      </c>
      <c r="N113" s="626"/>
      <c r="O113" s="672"/>
    </row>
    <row r="114" spans="1:15" ht="19.5" customHeight="1">
      <c r="A114" s="608"/>
      <c r="B114" s="608"/>
      <c r="C114" s="608"/>
      <c r="D114" s="608"/>
      <c r="E114" s="608"/>
      <c r="F114" s="608"/>
      <c r="G114" s="608"/>
      <c r="H114" s="683"/>
      <c r="I114" s="608"/>
      <c r="J114" s="494" t="s">
        <v>131</v>
      </c>
      <c r="K114" s="494" t="s">
        <v>188</v>
      </c>
      <c r="L114" s="494" t="s">
        <v>132</v>
      </c>
      <c r="M114" s="494" t="s">
        <v>90</v>
      </c>
      <c r="N114" s="494" t="s">
        <v>189</v>
      </c>
      <c r="O114" s="494" t="s">
        <v>21</v>
      </c>
    </row>
    <row r="115" spans="1:15" s="92" customFormat="1" ht="15" customHeight="1">
      <c r="A115" s="91">
        <v>4</v>
      </c>
      <c r="B115" s="91">
        <v>1</v>
      </c>
      <c r="C115" s="91">
        <v>2</v>
      </c>
      <c r="D115" s="91">
        <v>2</v>
      </c>
      <c r="E115" s="91">
        <v>1</v>
      </c>
      <c r="F115" s="91">
        <v>217</v>
      </c>
      <c r="G115" s="91"/>
      <c r="H115" s="107" t="s">
        <v>361</v>
      </c>
      <c r="I115" s="91" t="s">
        <v>231</v>
      </c>
      <c r="J115" s="165">
        <v>6</v>
      </c>
      <c r="K115" s="165">
        <v>1</v>
      </c>
      <c r="L115" s="165">
        <v>0</v>
      </c>
      <c r="M115" s="165">
        <v>11530031</v>
      </c>
      <c r="N115" s="165">
        <v>21566</v>
      </c>
      <c r="O115" s="165">
        <v>21566</v>
      </c>
    </row>
    <row r="116" spans="1:15">
      <c r="A116" s="707" t="s">
        <v>330</v>
      </c>
      <c r="B116" s="708"/>
      <c r="C116" s="708"/>
      <c r="D116" s="708"/>
      <c r="E116" s="708"/>
      <c r="F116" s="708"/>
      <c r="G116" s="708"/>
      <c r="H116" s="708"/>
      <c r="I116" s="708"/>
      <c r="J116" s="708"/>
      <c r="K116" s="708"/>
      <c r="L116" s="708"/>
      <c r="M116" s="708"/>
      <c r="N116" s="708"/>
      <c r="O116" s="709"/>
    </row>
    <row r="117" spans="1:15">
      <c r="A117" s="495" t="s">
        <v>473</v>
      </c>
      <c r="B117" s="496"/>
      <c r="C117" s="496"/>
      <c r="D117" s="496"/>
      <c r="E117" s="496"/>
      <c r="F117" s="496"/>
      <c r="G117" s="496"/>
      <c r="H117" s="496"/>
      <c r="I117" s="496"/>
      <c r="J117" s="496"/>
      <c r="K117" s="496"/>
      <c r="L117" s="496"/>
      <c r="M117" s="496"/>
      <c r="N117" s="496"/>
      <c r="O117" s="497"/>
    </row>
    <row r="118" spans="1:15">
      <c r="A118" s="495"/>
      <c r="B118" s="496"/>
      <c r="C118" s="496"/>
      <c r="D118" s="496"/>
      <c r="E118" s="496"/>
      <c r="F118" s="496"/>
      <c r="G118" s="496"/>
      <c r="H118" s="496"/>
      <c r="I118" s="496"/>
      <c r="J118" s="496"/>
      <c r="K118" s="496"/>
      <c r="L118" s="496"/>
      <c r="M118" s="496"/>
      <c r="N118" s="496"/>
      <c r="O118" s="497"/>
    </row>
    <row r="119" spans="1:15">
      <c r="A119" s="707" t="s">
        <v>331</v>
      </c>
      <c r="B119" s="708"/>
      <c r="C119" s="708"/>
      <c r="D119" s="708"/>
      <c r="E119" s="708"/>
      <c r="F119" s="708"/>
      <c r="G119" s="708"/>
      <c r="H119" s="708"/>
      <c r="I119" s="708"/>
      <c r="J119" s="708"/>
      <c r="K119" s="708"/>
      <c r="L119" s="708"/>
      <c r="M119" s="708"/>
      <c r="N119" s="708"/>
      <c r="O119" s="709"/>
    </row>
    <row r="120" spans="1:15">
      <c r="A120" s="495" t="s">
        <v>608</v>
      </c>
      <c r="B120" s="496"/>
      <c r="C120" s="496"/>
      <c r="D120" s="496"/>
      <c r="E120" s="496"/>
      <c r="F120" s="496"/>
      <c r="G120" s="496"/>
      <c r="H120" s="496"/>
      <c r="I120" s="496"/>
      <c r="J120" s="496"/>
      <c r="K120" s="496"/>
      <c r="L120" s="496"/>
      <c r="M120" s="496"/>
      <c r="N120" s="496"/>
      <c r="O120" s="497"/>
    </row>
    <row r="121" spans="1:15" ht="24.75" customHeight="1">
      <c r="A121" s="679" t="s">
        <v>609</v>
      </c>
      <c r="B121" s="680"/>
      <c r="C121" s="680"/>
      <c r="D121" s="680"/>
      <c r="E121" s="680"/>
      <c r="F121" s="680"/>
      <c r="G121" s="680"/>
      <c r="H121" s="680"/>
      <c r="I121" s="680"/>
      <c r="J121" s="680"/>
      <c r="K121" s="680"/>
      <c r="L121" s="680"/>
      <c r="M121" s="680"/>
      <c r="N121" s="680"/>
      <c r="O121" s="681"/>
    </row>
    <row r="122" spans="1:15">
      <c r="A122" s="676" t="s">
        <v>610</v>
      </c>
      <c r="B122" s="677"/>
      <c r="C122" s="677"/>
      <c r="D122" s="677"/>
      <c r="E122" s="677"/>
      <c r="F122" s="677"/>
      <c r="G122" s="677"/>
      <c r="H122" s="677"/>
      <c r="I122" s="677"/>
      <c r="J122" s="677"/>
      <c r="K122" s="677"/>
      <c r="L122" s="677"/>
      <c r="M122" s="677"/>
      <c r="N122" s="677"/>
      <c r="O122" s="678"/>
    </row>
    <row r="123" spans="1:15">
      <c r="A123" s="435" t="s">
        <v>611</v>
      </c>
      <c r="B123" s="436"/>
      <c r="C123" s="436"/>
      <c r="D123" s="436"/>
      <c r="E123" s="436"/>
      <c r="F123" s="436"/>
      <c r="G123" s="436"/>
      <c r="H123" s="436"/>
      <c r="I123" s="436"/>
      <c r="J123" s="436"/>
      <c r="K123" s="436"/>
      <c r="L123" s="436"/>
      <c r="M123" s="436"/>
      <c r="N123" s="436"/>
      <c r="O123" s="437"/>
    </row>
    <row r="124" spans="1:15">
      <c r="A124" s="206" t="s">
        <v>612</v>
      </c>
      <c r="B124" s="207"/>
      <c r="C124" s="207"/>
      <c r="D124" s="207"/>
      <c r="E124" s="207"/>
      <c r="F124" s="207"/>
      <c r="G124" s="207"/>
      <c r="H124" s="207"/>
      <c r="I124" s="207"/>
      <c r="J124" s="207"/>
      <c r="K124" s="207"/>
      <c r="L124" s="207"/>
      <c r="M124" s="207"/>
      <c r="N124" s="207"/>
      <c r="O124" s="208"/>
    </row>
    <row r="125" spans="1:15" s="92" customFormat="1" ht="15" customHeight="1">
      <c r="A125" s="94" t="s">
        <v>326</v>
      </c>
      <c r="B125" s="94" t="s">
        <v>325</v>
      </c>
      <c r="C125" s="94" t="s">
        <v>325</v>
      </c>
      <c r="D125" s="94" t="s">
        <v>325</v>
      </c>
      <c r="E125" s="94" t="s">
        <v>324</v>
      </c>
      <c r="F125" s="94" t="s">
        <v>344</v>
      </c>
      <c r="G125" s="94"/>
      <c r="H125" s="107" t="s">
        <v>299</v>
      </c>
      <c r="I125" s="94" t="s">
        <v>287</v>
      </c>
      <c r="J125" s="166">
        <v>40000</v>
      </c>
      <c r="K125" s="166">
        <v>24907.38</v>
      </c>
      <c r="L125" s="166">
        <v>25032.51</v>
      </c>
      <c r="M125" s="166">
        <v>69989103</v>
      </c>
      <c r="N125" s="166">
        <v>16010990.59</v>
      </c>
      <c r="O125" s="166">
        <v>16010990.59</v>
      </c>
    </row>
    <row r="126" spans="1:15">
      <c r="A126" s="707" t="s">
        <v>330</v>
      </c>
      <c r="B126" s="708"/>
      <c r="C126" s="708"/>
      <c r="D126" s="708"/>
      <c r="E126" s="708"/>
      <c r="F126" s="708"/>
      <c r="G126" s="708"/>
      <c r="H126" s="708"/>
      <c r="I126" s="708"/>
      <c r="J126" s="708"/>
      <c r="K126" s="708"/>
      <c r="L126" s="708"/>
      <c r="M126" s="708"/>
      <c r="N126" s="708"/>
      <c r="O126" s="709"/>
    </row>
    <row r="127" spans="1:15">
      <c r="A127" s="495" t="s">
        <v>474</v>
      </c>
      <c r="B127" s="496"/>
      <c r="C127" s="496"/>
      <c r="D127" s="496"/>
      <c r="E127" s="496"/>
      <c r="F127" s="496"/>
      <c r="G127" s="496"/>
      <c r="H127" s="496"/>
      <c r="I127" s="496"/>
      <c r="J127" s="496"/>
      <c r="K127" s="496"/>
      <c r="L127" s="496"/>
      <c r="M127" s="496"/>
      <c r="N127" s="496"/>
      <c r="O127" s="497"/>
    </row>
    <row r="128" spans="1:15">
      <c r="A128" s="495"/>
      <c r="B128" s="496"/>
      <c r="C128" s="496"/>
      <c r="D128" s="496"/>
      <c r="E128" s="496"/>
      <c r="F128" s="496"/>
      <c r="G128" s="496"/>
      <c r="H128" s="496"/>
      <c r="I128" s="496"/>
      <c r="J128" s="496"/>
      <c r="K128" s="496"/>
      <c r="L128" s="496"/>
      <c r="M128" s="496"/>
      <c r="N128" s="496"/>
      <c r="O128" s="497"/>
    </row>
    <row r="129" spans="1:15">
      <c r="A129" s="707" t="s">
        <v>336</v>
      </c>
      <c r="B129" s="708"/>
      <c r="C129" s="708"/>
      <c r="D129" s="708"/>
      <c r="E129" s="708"/>
      <c r="F129" s="708"/>
      <c r="G129" s="708"/>
      <c r="H129" s="708"/>
      <c r="I129" s="708"/>
      <c r="J129" s="708"/>
      <c r="K129" s="708"/>
      <c r="L129" s="708"/>
      <c r="M129" s="708"/>
      <c r="N129" s="708"/>
      <c r="O129" s="709"/>
    </row>
    <row r="130" spans="1:15" ht="25.5" customHeight="1">
      <c r="A130" s="679" t="s">
        <v>424</v>
      </c>
      <c r="B130" s="680"/>
      <c r="C130" s="680"/>
      <c r="D130" s="680"/>
      <c r="E130" s="680"/>
      <c r="F130" s="680"/>
      <c r="G130" s="680"/>
      <c r="H130" s="680"/>
      <c r="I130" s="680"/>
      <c r="J130" s="680"/>
      <c r="K130" s="680"/>
      <c r="L130" s="680"/>
      <c r="M130" s="680"/>
      <c r="N130" s="680"/>
      <c r="O130" s="681"/>
    </row>
    <row r="131" spans="1:15">
      <c r="A131" s="495" t="s">
        <v>613</v>
      </c>
      <c r="B131" s="496"/>
      <c r="C131" s="496"/>
      <c r="D131" s="496"/>
      <c r="E131" s="496"/>
      <c r="F131" s="496"/>
      <c r="G131" s="496"/>
      <c r="H131" s="496"/>
      <c r="I131" s="496"/>
      <c r="J131" s="496"/>
      <c r="K131" s="496"/>
      <c r="L131" s="496"/>
      <c r="M131" s="496"/>
      <c r="N131" s="496"/>
      <c r="O131" s="497"/>
    </row>
    <row r="132" spans="1:15" ht="92.25" customHeight="1">
      <c r="A132" s="679" t="s">
        <v>625</v>
      </c>
      <c r="B132" s="680"/>
      <c r="C132" s="680"/>
      <c r="D132" s="680"/>
      <c r="E132" s="680"/>
      <c r="F132" s="680"/>
      <c r="G132" s="680"/>
      <c r="H132" s="680"/>
      <c r="I132" s="680"/>
      <c r="J132" s="680"/>
      <c r="K132" s="680"/>
      <c r="L132" s="680"/>
      <c r="M132" s="680"/>
      <c r="N132" s="680"/>
      <c r="O132" s="681"/>
    </row>
    <row r="133" spans="1:15">
      <c r="A133" s="495" t="s">
        <v>614</v>
      </c>
      <c r="B133" s="496"/>
      <c r="C133" s="496"/>
      <c r="D133" s="496"/>
      <c r="E133" s="496"/>
      <c r="F133" s="496"/>
      <c r="G133" s="496"/>
      <c r="H133" s="496"/>
      <c r="I133" s="496"/>
      <c r="J133" s="496"/>
      <c r="K133" s="496"/>
      <c r="L133" s="496"/>
      <c r="M133" s="496"/>
      <c r="N133" s="496"/>
      <c r="O133" s="497"/>
    </row>
    <row r="134" spans="1:15">
      <c r="A134" s="495" t="s">
        <v>615</v>
      </c>
      <c r="B134" s="496"/>
      <c r="C134" s="496"/>
      <c r="D134" s="496"/>
      <c r="E134" s="496"/>
      <c r="F134" s="496"/>
      <c r="G134" s="496"/>
      <c r="H134" s="496"/>
      <c r="I134" s="496"/>
      <c r="J134" s="496"/>
      <c r="K134" s="496"/>
      <c r="L134" s="496"/>
      <c r="M134" s="496"/>
      <c r="N134" s="496"/>
      <c r="O134" s="497"/>
    </row>
    <row r="135" spans="1:15" ht="19.5" customHeight="1">
      <c r="A135" s="607" t="s">
        <v>84</v>
      </c>
      <c r="B135" s="607" t="s">
        <v>127</v>
      </c>
      <c r="C135" s="607" t="s">
        <v>44</v>
      </c>
      <c r="D135" s="607" t="s">
        <v>42</v>
      </c>
      <c r="E135" s="607" t="s">
        <v>43</v>
      </c>
      <c r="F135" s="607" t="s">
        <v>12</v>
      </c>
      <c r="G135" s="607" t="s">
        <v>75</v>
      </c>
      <c r="H135" s="682" t="s">
        <v>13</v>
      </c>
      <c r="I135" s="607" t="s">
        <v>128</v>
      </c>
      <c r="J135" s="625" t="s">
        <v>129</v>
      </c>
      <c r="K135" s="626"/>
      <c r="L135" s="672"/>
      <c r="M135" s="625" t="s">
        <v>130</v>
      </c>
      <c r="N135" s="626"/>
      <c r="O135" s="672"/>
    </row>
    <row r="136" spans="1:15" ht="19.5" customHeight="1">
      <c r="A136" s="608"/>
      <c r="B136" s="608"/>
      <c r="C136" s="608"/>
      <c r="D136" s="608"/>
      <c r="E136" s="608"/>
      <c r="F136" s="608"/>
      <c r="G136" s="608"/>
      <c r="H136" s="683"/>
      <c r="I136" s="608"/>
      <c r="J136" s="494" t="s">
        <v>131</v>
      </c>
      <c r="K136" s="494" t="s">
        <v>188</v>
      </c>
      <c r="L136" s="494" t="s">
        <v>132</v>
      </c>
      <c r="M136" s="494" t="s">
        <v>90</v>
      </c>
      <c r="N136" s="494" t="s">
        <v>189</v>
      </c>
      <c r="O136" s="494" t="s">
        <v>21</v>
      </c>
    </row>
    <row r="137" spans="1:15" s="92" customFormat="1" ht="27" customHeight="1">
      <c r="A137" s="194" t="s">
        <v>326</v>
      </c>
      <c r="B137" s="194" t="s">
        <v>325</v>
      </c>
      <c r="C137" s="194" t="s">
        <v>325</v>
      </c>
      <c r="D137" s="194" t="s">
        <v>325</v>
      </c>
      <c r="E137" s="194" t="s">
        <v>324</v>
      </c>
      <c r="F137" s="194" t="s">
        <v>346</v>
      </c>
      <c r="G137" s="194"/>
      <c r="H137" s="107" t="s">
        <v>300</v>
      </c>
      <c r="I137" s="94" t="s">
        <v>301</v>
      </c>
      <c r="J137" s="195">
        <v>12</v>
      </c>
      <c r="K137" s="195">
        <v>3</v>
      </c>
      <c r="L137" s="195">
        <v>25</v>
      </c>
      <c r="M137" s="195">
        <v>178307662</v>
      </c>
      <c r="N137" s="195">
        <v>47982846.779999994</v>
      </c>
      <c r="O137" s="195">
        <v>33740907.719999991</v>
      </c>
    </row>
    <row r="138" spans="1:15">
      <c r="A138" s="710"/>
      <c r="B138" s="711"/>
      <c r="C138" s="711"/>
      <c r="D138" s="711"/>
      <c r="E138" s="711"/>
      <c r="F138" s="711"/>
      <c r="G138" s="711"/>
      <c r="H138" s="711"/>
      <c r="I138" s="711"/>
      <c r="J138" s="711"/>
      <c r="K138" s="711"/>
      <c r="L138" s="711"/>
      <c r="M138" s="711"/>
      <c r="N138" s="711"/>
      <c r="O138" s="712"/>
    </row>
    <row r="139" spans="1:15">
      <c r="A139" s="707" t="s">
        <v>330</v>
      </c>
      <c r="B139" s="708"/>
      <c r="C139" s="708"/>
      <c r="D139" s="708"/>
      <c r="E139" s="708"/>
      <c r="F139" s="708"/>
      <c r="G139" s="708"/>
      <c r="H139" s="708"/>
      <c r="I139" s="708"/>
      <c r="J139" s="708"/>
      <c r="K139" s="708"/>
      <c r="L139" s="708"/>
      <c r="M139" s="708"/>
      <c r="N139" s="708"/>
      <c r="O139" s="709"/>
    </row>
    <row r="140" spans="1:15">
      <c r="A140" s="495" t="s">
        <v>475</v>
      </c>
      <c r="B140" s="509"/>
      <c r="C140" s="509"/>
      <c r="D140" s="509"/>
      <c r="E140" s="509"/>
      <c r="F140" s="509"/>
      <c r="G140" s="509"/>
      <c r="H140" s="509"/>
      <c r="I140" s="509"/>
      <c r="J140" s="509"/>
      <c r="K140" s="509"/>
      <c r="L140" s="509"/>
      <c r="M140" s="509"/>
      <c r="N140" s="509"/>
      <c r="O140" s="510"/>
    </row>
    <row r="141" spans="1:15">
      <c r="A141" s="495"/>
      <c r="B141" s="509"/>
      <c r="C141" s="509"/>
      <c r="D141" s="509"/>
      <c r="E141" s="509"/>
      <c r="F141" s="509"/>
      <c r="G141" s="509"/>
      <c r="H141" s="509"/>
      <c r="I141" s="509"/>
      <c r="J141" s="509"/>
      <c r="K141" s="509"/>
      <c r="L141" s="509"/>
      <c r="M141" s="509"/>
      <c r="N141" s="509"/>
      <c r="O141" s="510"/>
    </row>
    <row r="142" spans="1:15">
      <c r="A142" s="707" t="s">
        <v>331</v>
      </c>
      <c r="B142" s="708"/>
      <c r="C142" s="708"/>
      <c r="D142" s="708"/>
      <c r="E142" s="708"/>
      <c r="F142" s="708"/>
      <c r="G142" s="708"/>
      <c r="H142" s="708"/>
      <c r="I142" s="708"/>
      <c r="J142" s="708"/>
      <c r="K142" s="708"/>
      <c r="L142" s="708"/>
      <c r="M142" s="708"/>
      <c r="N142" s="708"/>
      <c r="O142" s="709"/>
    </row>
    <row r="143" spans="1:15">
      <c r="A143" s="495" t="s">
        <v>616</v>
      </c>
      <c r="B143" s="496"/>
      <c r="C143" s="496"/>
      <c r="D143" s="496"/>
      <c r="E143" s="496"/>
      <c r="F143" s="496"/>
      <c r="G143" s="496"/>
      <c r="H143" s="496"/>
      <c r="I143" s="496"/>
      <c r="J143" s="496"/>
      <c r="K143" s="496"/>
      <c r="L143" s="496"/>
      <c r="M143" s="496"/>
      <c r="N143" s="496"/>
      <c r="O143" s="497"/>
    </row>
    <row r="144" spans="1:15">
      <c r="A144" s="495" t="s">
        <v>617</v>
      </c>
      <c r="B144" s="496"/>
      <c r="C144" s="496"/>
      <c r="D144" s="496"/>
      <c r="E144" s="496"/>
      <c r="F144" s="496"/>
      <c r="G144" s="496"/>
      <c r="H144" s="496"/>
      <c r="I144" s="496"/>
      <c r="J144" s="496"/>
      <c r="K144" s="496"/>
      <c r="L144" s="496"/>
      <c r="M144" s="496"/>
      <c r="N144" s="496"/>
      <c r="O144" s="497"/>
    </row>
    <row r="145" spans="1:15">
      <c r="A145" s="495" t="s">
        <v>385</v>
      </c>
      <c r="B145" s="496"/>
      <c r="C145" s="496"/>
      <c r="D145" s="496"/>
      <c r="E145" s="496"/>
      <c r="F145" s="496"/>
      <c r="G145" s="496"/>
      <c r="H145" s="496"/>
      <c r="I145" s="496"/>
      <c r="J145" s="496"/>
      <c r="K145" s="496"/>
      <c r="L145" s="496"/>
      <c r="M145" s="496"/>
      <c r="N145" s="496"/>
      <c r="O145" s="497"/>
    </row>
    <row r="146" spans="1:15">
      <c r="A146" s="676" t="s">
        <v>618</v>
      </c>
      <c r="B146" s="677"/>
      <c r="C146" s="677"/>
      <c r="D146" s="677"/>
      <c r="E146" s="677"/>
      <c r="F146" s="677"/>
      <c r="G146" s="677"/>
      <c r="H146" s="677"/>
      <c r="I146" s="677"/>
      <c r="J146" s="677"/>
      <c r="K146" s="677"/>
      <c r="L146" s="677"/>
      <c r="M146" s="677"/>
      <c r="N146" s="677"/>
      <c r="O146" s="678"/>
    </row>
    <row r="147" spans="1:15">
      <c r="A147" s="495"/>
      <c r="B147" s="496"/>
      <c r="C147" s="496"/>
      <c r="D147" s="496"/>
      <c r="E147" s="496"/>
      <c r="F147" s="496"/>
      <c r="G147" s="496"/>
      <c r="H147" s="496"/>
      <c r="I147" s="496"/>
      <c r="J147" s="496"/>
      <c r="K147" s="496"/>
      <c r="L147" s="496"/>
      <c r="M147" s="496"/>
      <c r="N147" s="496"/>
      <c r="O147" s="497"/>
    </row>
    <row r="148" spans="1:15">
      <c r="A148" s="495" t="s">
        <v>425</v>
      </c>
      <c r="B148" s="496"/>
      <c r="C148" s="496"/>
      <c r="D148" s="496"/>
      <c r="E148" s="496"/>
      <c r="F148" s="496"/>
      <c r="G148" s="496"/>
      <c r="H148" s="496"/>
      <c r="I148" s="496"/>
      <c r="J148" s="496"/>
      <c r="K148" s="496"/>
      <c r="L148" s="496"/>
      <c r="M148" s="496"/>
      <c r="N148" s="496"/>
      <c r="O148" s="497"/>
    </row>
    <row r="149" spans="1:15" ht="27.75" customHeight="1">
      <c r="A149" s="713" t="s">
        <v>619</v>
      </c>
      <c r="B149" s="714"/>
      <c r="C149" s="714"/>
      <c r="D149" s="714"/>
      <c r="E149" s="714"/>
      <c r="F149" s="714"/>
      <c r="G149" s="714"/>
      <c r="H149" s="714"/>
      <c r="I149" s="714"/>
      <c r="J149" s="714"/>
      <c r="K149" s="714"/>
      <c r="L149" s="714"/>
      <c r="M149" s="714"/>
      <c r="N149" s="714"/>
      <c r="O149" s="715"/>
    </row>
    <row r="150" spans="1:15">
      <c r="A150" s="435" t="s">
        <v>627</v>
      </c>
      <c r="B150" s="496"/>
      <c r="C150" s="496"/>
      <c r="D150" s="496"/>
      <c r="E150" s="496"/>
      <c r="F150" s="496"/>
      <c r="G150" s="496"/>
      <c r="H150" s="496"/>
      <c r="I150" s="496"/>
      <c r="J150" s="496"/>
      <c r="K150" s="496"/>
      <c r="L150" s="496"/>
      <c r="M150" s="496"/>
      <c r="N150" s="496"/>
      <c r="O150" s="497"/>
    </row>
    <row r="151" spans="1:15">
      <c r="A151" s="495" t="s">
        <v>620</v>
      </c>
      <c r="B151" s="496"/>
      <c r="C151" s="496"/>
      <c r="D151" s="496"/>
      <c r="E151" s="496"/>
      <c r="F151" s="496"/>
      <c r="G151" s="496"/>
      <c r="H151" s="496"/>
      <c r="I151" s="496"/>
      <c r="J151" s="496"/>
      <c r="K151" s="496"/>
      <c r="L151" s="496"/>
      <c r="M151" s="496"/>
      <c r="N151" s="496"/>
      <c r="O151" s="497"/>
    </row>
    <row r="152" spans="1:15">
      <c r="A152" s="495" t="s">
        <v>538</v>
      </c>
      <c r="B152" s="496"/>
      <c r="C152" s="496"/>
      <c r="D152" s="496"/>
      <c r="E152" s="496"/>
      <c r="F152" s="496"/>
      <c r="G152" s="496"/>
      <c r="H152" s="496"/>
      <c r="I152" s="496"/>
      <c r="J152" s="496"/>
      <c r="K152" s="496"/>
      <c r="L152" s="496"/>
      <c r="M152" s="496"/>
      <c r="N152" s="496"/>
      <c r="O152" s="497"/>
    </row>
    <row r="153" spans="1:15" ht="19.5" customHeight="1">
      <c r="A153" s="607" t="s">
        <v>84</v>
      </c>
      <c r="B153" s="607" t="s">
        <v>127</v>
      </c>
      <c r="C153" s="607" t="s">
        <v>44</v>
      </c>
      <c r="D153" s="607" t="s">
        <v>42</v>
      </c>
      <c r="E153" s="607" t="s">
        <v>43</v>
      </c>
      <c r="F153" s="607" t="s">
        <v>12</v>
      </c>
      <c r="G153" s="607" t="s">
        <v>75</v>
      </c>
      <c r="H153" s="682" t="s">
        <v>13</v>
      </c>
      <c r="I153" s="607" t="s">
        <v>128</v>
      </c>
      <c r="J153" s="625" t="s">
        <v>129</v>
      </c>
      <c r="K153" s="626"/>
      <c r="L153" s="672"/>
      <c r="M153" s="625" t="s">
        <v>130</v>
      </c>
      <c r="N153" s="626"/>
      <c r="O153" s="672"/>
    </row>
    <row r="154" spans="1:15" ht="19.5" customHeight="1">
      <c r="A154" s="608"/>
      <c r="B154" s="608"/>
      <c r="C154" s="608"/>
      <c r="D154" s="608"/>
      <c r="E154" s="608"/>
      <c r="F154" s="608"/>
      <c r="G154" s="608"/>
      <c r="H154" s="683"/>
      <c r="I154" s="608"/>
      <c r="J154" s="494" t="s">
        <v>131</v>
      </c>
      <c r="K154" s="494" t="s">
        <v>188</v>
      </c>
      <c r="L154" s="494" t="s">
        <v>132</v>
      </c>
      <c r="M154" s="494" t="s">
        <v>90</v>
      </c>
      <c r="N154" s="494" t="s">
        <v>189</v>
      </c>
      <c r="O154" s="494" t="s">
        <v>21</v>
      </c>
    </row>
    <row r="155" spans="1:15" s="92" customFormat="1" ht="15" customHeight="1">
      <c r="A155" s="94">
        <v>4</v>
      </c>
      <c r="B155" s="94">
        <v>2</v>
      </c>
      <c r="C155" s="94">
        <v>2</v>
      </c>
      <c r="D155" s="94">
        <v>2</v>
      </c>
      <c r="E155" s="94">
        <v>1</v>
      </c>
      <c r="F155" s="94">
        <v>220</v>
      </c>
      <c r="G155" s="94"/>
      <c r="H155" s="107" t="s">
        <v>302</v>
      </c>
      <c r="I155" s="94" t="s">
        <v>289</v>
      </c>
      <c r="J155" s="166">
        <v>150</v>
      </c>
      <c r="K155" s="166">
        <v>30</v>
      </c>
      <c r="L155" s="166">
        <v>21</v>
      </c>
      <c r="M155" s="166">
        <v>271309</v>
      </c>
      <c r="N155" s="166">
        <v>31585</v>
      </c>
      <c r="O155" s="166">
        <v>31585</v>
      </c>
    </row>
    <row r="156" spans="1:15">
      <c r="A156" s="707" t="s">
        <v>330</v>
      </c>
      <c r="B156" s="708"/>
      <c r="C156" s="708"/>
      <c r="D156" s="708"/>
      <c r="E156" s="708"/>
      <c r="F156" s="708"/>
      <c r="G156" s="708"/>
      <c r="H156" s="708"/>
      <c r="I156" s="708"/>
      <c r="J156" s="708"/>
      <c r="K156" s="708"/>
      <c r="L156" s="708"/>
      <c r="M156" s="708"/>
      <c r="N156" s="708"/>
      <c r="O156" s="709"/>
    </row>
    <row r="157" spans="1:15">
      <c r="A157" s="495" t="s">
        <v>476</v>
      </c>
      <c r="B157" s="496"/>
      <c r="C157" s="496"/>
      <c r="D157" s="496"/>
      <c r="E157" s="496"/>
      <c r="F157" s="496"/>
      <c r="G157" s="496"/>
      <c r="H157" s="496"/>
      <c r="I157" s="496"/>
      <c r="J157" s="496"/>
      <c r="K157" s="496"/>
      <c r="L157" s="496"/>
      <c r="M157" s="496"/>
      <c r="N157" s="496"/>
      <c r="O157" s="497"/>
    </row>
    <row r="158" spans="1:15">
      <c r="A158" s="495"/>
      <c r="B158" s="496"/>
      <c r="C158" s="496"/>
      <c r="D158" s="496"/>
      <c r="E158" s="496"/>
      <c r="F158" s="496"/>
      <c r="G158" s="496"/>
      <c r="H158" s="496"/>
      <c r="I158" s="496"/>
      <c r="J158" s="496"/>
      <c r="K158" s="496"/>
      <c r="L158" s="496"/>
      <c r="M158" s="496"/>
      <c r="N158" s="496"/>
      <c r="O158" s="497"/>
    </row>
    <row r="159" spans="1:15">
      <c r="A159" s="707" t="s">
        <v>331</v>
      </c>
      <c r="B159" s="708"/>
      <c r="C159" s="708"/>
      <c r="D159" s="708"/>
      <c r="E159" s="708"/>
      <c r="F159" s="708"/>
      <c r="G159" s="708"/>
      <c r="H159" s="708"/>
      <c r="I159" s="708"/>
      <c r="J159" s="708"/>
      <c r="K159" s="708"/>
      <c r="L159" s="708"/>
      <c r="M159" s="708"/>
      <c r="N159" s="708"/>
      <c r="O159" s="709"/>
    </row>
    <row r="160" spans="1:15">
      <c r="A160" s="495" t="s">
        <v>445</v>
      </c>
      <c r="B160" s="496"/>
      <c r="C160" s="496"/>
      <c r="D160" s="496"/>
      <c r="E160" s="496"/>
      <c r="F160" s="496"/>
      <c r="G160" s="496"/>
      <c r="H160" s="496"/>
      <c r="I160" s="496"/>
      <c r="J160" s="496"/>
      <c r="K160" s="496"/>
      <c r="L160" s="496"/>
      <c r="M160" s="496"/>
      <c r="N160" s="496"/>
      <c r="O160" s="497"/>
    </row>
    <row r="161" spans="1:15" ht="13.5" customHeight="1">
      <c r="A161" s="679" t="s">
        <v>621</v>
      </c>
      <c r="B161" s="680"/>
      <c r="C161" s="680"/>
      <c r="D161" s="680"/>
      <c r="E161" s="680"/>
      <c r="F161" s="680"/>
      <c r="G161" s="680"/>
      <c r="H161" s="680"/>
      <c r="I161" s="680"/>
      <c r="J161" s="680"/>
      <c r="K161" s="680"/>
      <c r="L161" s="680"/>
      <c r="M161" s="680"/>
      <c r="N161" s="680"/>
      <c r="O161" s="681"/>
    </row>
    <row r="162" spans="1:15" ht="21" customHeight="1">
      <c r="A162" s="607" t="s">
        <v>84</v>
      </c>
      <c r="B162" s="607" t="s">
        <v>127</v>
      </c>
      <c r="C162" s="607" t="s">
        <v>44</v>
      </c>
      <c r="D162" s="607" t="s">
        <v>42</v>
      </c>
      <c r="E162" s="607" t="s">
        <v>43</v>
      </c>
      <c r="F162" s="607" t="s">
        <v>12</v>
      </c>
      <c r="G162" s="607" t="s">
        <v>75</v>
      </c>
      <c r="H162" s="682" t="s">
        <v>13</v>
      </c>
      <c r="I162" s="607" t="s">
        <v>128</v>
      </c>
      <c r="J162" s="625" t="s">
        <v>129</v>
      </c>
      <c r="K162" s="626"/>
      <c r="L162" s="672"/>
      <c r="M162" s="625" t="s">
        <v>130</v>
      </c>
      <c r="N162" s="626"/>
      <c r="O162" s="672"/>
    </row>
    <row r="163" spans="1:15" ht="19.5" customHeight="1">
      <c r="A163" s="608"/>
      <c r="B163" s="608"/>
      <c r="C163" s="608"/>
      <c r="D163" s="608"/>
      <c r="E163" s="608"/>
      <c r="F163" s="608"/>
      <c r="G163" s="608"/>
      <c r="H163" s="683"/>
      <c r="I163" s="608"/>
      <c r="J163" s="494" t="s">
        <v>131</v>
      </c>
      <c r="K163" s="494" t="s">
        <v>188</v>
      </c>
      <c r="L163" s="494" t="s">
        <v>132</v>
      </c>
      <c r="M163" s="494" t="s">
        <v>90</v>
      </c>
      <c r="N163" s="494" t="s">
        <v>189</v>
      </c>
      <c r="O163" s="494" t="s">
        <v>21</v>
      </c>
    </row>
    <row r="164" spans="1:15" s="92" customFormat="1" ht="15" customHeight="1">
      <c r="A164" s="94" t="s">
        <v>326</v>
      </c>
      <c r="B164" s="94" t="s">
        <v>341</v>
      </c>
      <c r="C164" s="94" t="s">
        <v>325</v>
      </c>
      <c r="D164" s="94" t="s">
        <v>325</v>
      </c>
      <c r="E164" s="94" t="s">
        <v>332</v>
      </c>
      <c r="F164" s="94" t="s">
        <v>362</v>
      </c>
      <c r="G164" s="94"/>
      <c r="H164" s="107" t="s">
        <v>304</v>
      </c>
      <c r="I164" s="94" t="s">
        <v>294</v>
      </c>
      <c r="J164" s="166">
        <v>157090</v>
      </c>
      <c r="K164" s="166">
        <v>15000</v>
      </c>
      <c r="L164" s="166">
        <v>35095</v>
      </c>
      <c r="M164" s="166">
        <v>16217860</v>
      </c>
      <c r="N164" s="166">
        <v>4901232</v>
      </c>
      <c r="O164" s="166">
        <v>3098732</v>
      </c>
    </row>
    <row r="165" spans="1:15">
      <c r="A165" s="707" t="s">
        <v>330</v>
      </c>
      <c r="B165" s="708"/>
      <c r="C165" s="708"/>
      <c r="D165" s="708"/>
      <c r="E165" s="708"/>
      <c r="F165" s="708"/>
      <c r="G165" s="708"/>
      <c r="H165" s="708"/>
      <c r="I165" s="708"/>
      <c r="J165" s="708"/>
      <c r="K165" s="708"/>
      <c r="L165" s="708"/>
      <c r="M165" s="708"/>
      <c r="N165" s="708"/>
      <c r="O165" s="709"/>
    </row>
    <row r="166" spans="1:15">
      <c r="A166" s="495" t="s">
        <v>477</v>
      </c>
      <c r="B166" s="496"/>
      <c r="C166" s="496"/>
      <c r="D166" s="496"/>
      <c r="E166" s="496"/>
      <c r="F166" s="496"/>
      <c r="G166" s="496"/>
      <c r="H166" s="496"/>
      <c r="I166" s="496"/>
      <c r="J166" s="496"/>
      <c r="K166" s="496"/>
      <c r="L166" s="496"/>
      <c r="M166" s="496"/>
      <c r="N166" s="496"/>
      <c r="O166" s="497"/>
    </row>
    <row r="167" spans="1:15">
      <c r="A167" s="707" t="s">
        <v>331</v>
      </c>
      <c r="B167" s="708"/>
      <c r="C167" s="708"/>
      <c r="D167" s="708"/>
      <c r="E167" s="708"/>
      <c r="F167" s="708"/>
      <c r="G167" s="708"/>
      <c r="H167" s="708"/>
      <c r="I167" s="708"/>
      <c r="J167" s="708"/>
      <c r="K167" s="708"/>
      <c r="L167" s="708"/>
      <c r="M167" s="708"/>
      <c r="N167" s="708"/>
      <c r="O167" s="709"/>
    </row>
    <row r="168" spans="1:15">
      <c r="A168" s="495" t="s">
        <v>426</v>
      </c>
      <c r="B168" s="496"/>
      <c r="C168" s="496"/>
      <c r="D168" s="496"/>
      <c r="E168" s="496"/>
      <c r="F168" s="496"/>
      <c r="G168" s="496"/>
      <c r="H168" s="496"/>
      <c r="I168" s="496"/>
      <c r="J168" s="496"/>
      <c r="K168" s="496"/>
      <c r="L168" s="496"/>
      <c r="M168" s="496"/>
      <c r="N168" s="496"/>
      <c r="O168" s="497"/>
    </row>
    <row r="169" spans="1:15">
      <c r="A169" s="495" t="s">
        <v>427</v>
      </c>
      <c r="B169" s="496"/>
      <c r="C169" s="496"/>
      <c r="D169" s="496"/>
      <c r="E169" s="496"/>
      <c r="F169" s="496"/>
      <c r="G169" s="496"/>
      <c r="H169" s="496"/>
      <c r="I169" s="496"/>
      <c r="J169" s="496"/>
      <c r="K169" s="496"/>
      <c r="L169" s="496"/>
      <c r="M169" s="496"/>
      <c r="N169" s="496"/>
      <c r="O169" s="497"/>
    </row>
    <row r="170" spans="1:15">
      <c r="A170" s="676" t="s">
        <v>428</v>
      </c>
      <c r="B170" s="677"/>
      <c r="C170" s="677"/>
      <c r="D170" s="677"/>
      <c r="E170" s="677"/>
      <c r="F170" s="677"/>
      <c r="G170" s="677"/>
      <c r="H170" s="677"/>
      <c r="I170" s="677"/>
      <c r="J170" s="677"/>
      <c r="K170" s="677"/>
      <c r="L170" s="677"/>
      <c r="M170" s="677"/>
      <c r="N170" s="677"/>
      <c r="O170" s="678"/>
    </row>
    <row r="171" spans="1:15">
      <c r="A171" s="206" t="s">
        <v>429</v>
      </c>
      <c r="B171" s="207"/>
      <c r="C171" s="207"/>
      <c r="D171" s="207"/>
      <c r="E171" s="207"/>
      <c r="F171" s="207"/>
      <c r="G171" s="207"/>
      <c r="H171" s="207"/>
      <c r="I171" s="207"/>
      <c r="J171" s="207"/>
      <c r="K171" s="207"/>
      <c r="L171" s="207"/>
      <c r="M171" s="207"/>
      <c r="N171" s="207"/>
      <c r="O171" s="208"/>
    </row>
    <row r="172" spans="1:15" s="92" customFormat="1" ht="15" customHeight="1">
      <c r="A172" s="91">
        <v>4</v>
      </c>
      <c r="B172" s="91">
        <v>2</v>
      </c>
      <c r="C172" s="91">
        <v>2</v>
      </c>
      <c r="D172" s="91">
        <v>2</v>
      </c>
      <c r="E172" s="91">
        <v>4</v>
      </c>
      <c r="F172" s="91">
        <v>223</v>
      </c>
      <c r="G172" s="91"/>
      <c r="H172" s="193" t="s">
        <v>305</v>
      </c>
      <c r="I172" s="91" t="s">
        <v>306</v>
      </c>
      <c r="J172" s="165">
        <v>22000</v>
      </c>
      <c r="K172" s="165">
        <v>4900</v>
      </c>
      <c r="L172" s="165">
        <v>3650</v>
      </c>
      <c r="M172" s="165">
        <v>220782765</v>
      </c>
      <c r="N172" s="165">
        <v>21137035.140000001</v>
      </c>
      <c r="O172" s="165">
        <v>13437035.140000001</v>
      </c>
    </row>
    <row r="173" spans="1:15">
      <c r="A173" s="707" t="s">
        <v>330</v>
      </c>
      <c r="B173" s="708"/>
      <c r="C173" s="708"/>
      <c r="D173" s="708"/>
      <c r="E173" s="708"/>
      <c r="F173" s="708"/>
      <c r="G173" s="708"/>
      <c r="H173" s="708"/>
      <c r="I173" s="708"/>
      <c r="J173" s="708"/>
      <c r="K173" s="708"/>
      <c r="L173" s="708"/>
      <c r="M173" s="708"/>
      <c r="N173" s="708"/>
      <c r="O173" s="709"/>
    </row>
    <row r="174" spans="1:15">
      <c r="A174" s="495" t="s">
        <v>478</v>
      </c>
      <c r="B174" s="496"/>
      <c r="C174" s="496"/>
      <c r="D174" s="496"/>
      <c r="E174" s="496"/>
      <c r="F174" s="496"/>
      <c r="G174" s="496"/>
      <c r="H174" s="496"/>
      <c r="I174" s="496"/>
      <c r="J174" s="496"/>
      <c r="K174" s="496"/>
      <c r="L174" s="496"/>
      <c r="M174" s="496"/>
      <c r="N174" s="496"/>
      <c r="O174" s="497"/>
    </row>
    <row r="175" spans="1:15">
      <c r="A175" s="495"/>
      <c r="B175" s="496"/>
      <c r="C175" s="496"/>
      <c r="D175" s="496"/>
      <c r="E175" s="496"/>
      <c r="F175" s="496"/>
      <c r="G175" s="496"/>
      <c r="H175" s="496"/>
      <c r="I175" s="496"/>
      <c r="J175" s="496"/>
      <c r="K175" s="496"/>
      <c r="L175" s="496"/>
      <c r="M175" s="496"/>
      <c r="N175" s="496"/>
      <c r="O175" s="497"/>
    </row>
    <row r="176" spans="1:15">
      <c r="A176" s="707" t="s">
        <v>331</v>
      </c>
      <c r="B176" s="708"/>
      <c r="C176" s="708"/>
      <c r="D176" s="708"/>
      <c r="E176" s="708"/>
      <c r="F176" s="708"/>
      <c r="G176" s="708"/>
      <c r="H176" s="708"/>
      <c r="I176" s="708"/>
      <c r="J176" s="708"/>
      <c r="K176" s="708"/>
      <c r="L176" s="708"/>
      <c r="M176" s="708"/>
      <c r="N176" s="708"/>
      <c r="O176" s="709"/>
    </row>
    <row r="177" spans="1:15">
      <c r="A177" s="495" t="s">
        <v>382</v>
      </c>
      <c r="B177" s="496"/>
      <c r="C177" s="496"/>
      <c r="D177" s="496"/>
      <c r="E177" s="496"/>
      <c r="F177" s="496"/>
      <c r="G177" s="496"/>
      <c r="H177" s="496"/>
      <c r="I177" s="496"/>
      <c r="J177" s="496"/>
      <c r="K177" s="496"/>
      <c r="L177" s="496"/>
      <c r="M177" s="496"/>
      <c r="N177" s="496"/>
      <c r="O177" s="497"/>
    </row>
    <row r="178" spans="1:15">
      <c r="A178" s="495" t="s">
        <v>381</v>
      </c>
      <c r="B178" s="496"/>
      <c r="C178" s="496"/>
      <c r="D178" s="496"/>
      <c r="E178" s="496"/>
      <c r="F178" s="496"/>
      <c r="G178" s="496"/>
      <c r="H178" s="496"/>
      <c r="I178" s="496"/>
      <c r="J178" s="496"/>
      <c r="K178" s="496"/>
      <c r="L178" s="496"/>
      <c r="M178" s="496"/>
      <c r="N178" s="496"/>
      <c r="O178" s="497"/>
    </row>
    <row r="179" spans="1:15">
      <c r="A179" s="495" t="s">
        <v>1019</v>
      </c>
      <c r="B179" s="496"/>
      <c r="C179" s="496"/>
      <c r="D179" s="496"/>
      <c r="E179" s="496"/>
      <c r="F179" s="496"/>
      <c r="G179" s="496"/>
      <c r="H179" s="496"/>
      <c r="I179" s="496"/>
      <c r="J179" s="496"/>
      <c r="K179" s="496"/>
      <c r="L179" s="496"/>
      <c r="M179" s="496"/>
      <c r="N179" s="496"/>
      <c r="O179" s="497"/>
    </row>
    <row r="180" spans="1:15">
      <c r="A180" s="676" t="s">
        <v>380</v>
      </c>
      <c r="B180" s="677"/>
      <c r="C180" s="677"/>
      <c r="D180" s="677"/>
      <c r="E180" s="677"/>
      <c r="F180" s="677"/>
      <c r="G180" s="677"/>
      <c r="H180" s="677"/>
      <c r="I180" s="677"/>
      <c r="J180" s="677"/>
      <c r="K180" s="677"/>
      <c r="L180" s="677"/>
      <c r="M180" s="677"/>
      <c r="N180" s="677"/>
      <c r="O180" s="678"/>
    </row>
    <row r="181" spans="1:15" ht="21" customHeight="1">
      <c r="A181" s="607" t="s">
        <v>84</v>
      </c>
      <c r="B181" s="607" t="s">
        <v>127</v>
      </c>
      <c r="C181" s="607" t="s">
        <v>44</v>
      </c>
      <c r="D181" s="607" t="s">
        <v>42</v>
      </c>
      <c r="E181" s="607" t="s">
        <v>43</v>
      </c>
      <c r="F181" s="607" t="s">
        <v>12</v>
      </c>
      <c r="G181" s="607" t="s">
        <v>75</v>
      </c>
      <c r="H181" s="682" t="s">
        <v>13</v>
      </c>
      <c r="I181" s="607" t="s">
        <v>128</v>
      </c>
      <c r="J181" s="625" t="s">
        <v>129</v>
      </c>
      <c r="K181" s="626"/>
      <c r="L181" s="672"/>
      <c r="M181" s="625" t="s">
        <v>130</v>
      </c>
      <c r="N181" s="626"/>
      <c r="O181" s="672"/>
    </row>
    <row r="182" spans="1:15" ht="19.5" customHeight="1">
      <c r="A182" s="608"/>
      <c r="B182" s="608"/>
      <c r="C182" s="608"/>
      <c r="D182" s="608"/>
      <c r="E182" s="608"/>
      <c r="F182" s="608"/>
      <c r="G182" s="608"/>
      <c r="H182" s="683"/>
      <c r="I182" s="608"/>
      <c r="J182" s="494" t="s">
        <v>131</v>
      </c>
      <c r="K182" s="494" t="s">
        <v>188</v>
      </c>
      <c r="L182" s="494" t="s">
        <v>132</v>
      </c>
      <c r="M182" s="494" t="s">
        <v>90</v>
      </c>
      <c r="N182" s="494" t="s">
        <v>189</v>
      </c>
      <c r="O182" s="494" t="s">
        <v>21</v>
      </c>
    </row>
    <row r="183" spans="1:15" s="92" customFormat="1" ht="29.25" customHeight="1">
      <c r="A183" s="94">
        <v>4</v>
      </c>
      <c r="B183" s="94" t="s">
        <v>345</v>
      </c>
      <c r="C183" s="94" t="s">
        <v>325</v>
      </c>
      <c r="D183" s="94" t="s">
        <v>325</v>
      </c>
      <c r="E183" s="94" t="s">
        <v>341</v>
      </c>
      <c r="F183" s="94" t="s">
        <v>348</v>
      </c>
      <c r="G183" s="94"/>
      <c r="H183" s="107" t="s">
        <v>308</v>
      </c>
      <c r="I183" s="94" t="s">
        <v>309</v>
      </c>
      <c r="J183" s="166">
        <v>241</v>
      </c>
      <c r="K183" s="166">
        <v>61</v>
      </c>
      <c r="L183" s="166">
        <v>0</v>
      </c>
      <c r="M183" s="166">
        <v>50745874</v>
      </c>
      <c r="N183" s="166">
        <v>0</v>
      </c>
      <c r="O183" s="166">
        <v>0</v>
      </c>
    </row>
    <row r="184" spans="1:15">
      <c r="A184" s="707" t="s">
        <v>330</v>
      </c>
      <c r="B184" s="708"/>
      <c r="C184" s="708"/>
      <c r="D184" s="708"/>
      <c r="E184" s="708"/>
      <c r="F184" s="708"/>
      <c r="G184" s="708"/>
      <c r="H184" s="708"/>
      <c r="I184" s="708"/>
      <c r="J184" s="708"/>
      <c r="K184" s="708"/>
      <c r="L184" s="708"/>
      <c r="M184" s="708"/>
      <c r="N184" s="708"/>
      <c r="O184" s="709"/>
    </row>
    <row r="185" spans="1:15">
      <c r="A185" s="495" t="s">
        <v>478</v>
      </c>
      <c r="B185" s="496"/>
      <c r="C185" s="496"/>
      <c r="D185" s="496"/>
      <c r="E185" s="496"/>
      <c r="F185" s="496"/>
      <c r="G185" s="496"/>
      <c r="H185" s="496"/>
      <c r="I185" s="496"/>
      <c r="J185" s="496"/>
      <c r="K185" s="496"/>
      <c r="L185" s="496"/>
      <c r="M185" s="496"/>
      <c r="N185" s="496"/>
      <c r="O185" s="497"/>
    </row>
    <row r="186" spans="1:15">
      <c r="A186" s="495"/>
      <c r="B186" s="496"/>
      <c r="C186" s="496"/>
      <c r="D186" s="496"/>
      <c r="E186" s="496"/>
      <c r="F186" s="496"/>
      <c r="G186" s="496"/>
      <c r="H186" s="496"/>
      <c r="I186" s="496"/>
      <c r="J186" s="496"/>
      <c r="K186" s="496"/>
      <c r="L186" s="496"/>
      <c r="M186" s="496"/>
      <c r="N186" s="496"/>
      <c r="O186" s="497"/>
    </row>
    <row r="187" spans="1:15">
      <c r="A187" s="707" t="s">
        <v>336</v>
      </c>
      <c r="B187" s="708"/>
      <c r="C187" s="708"/>
      <c r="D187" s="708"/>
      <c r="E187" s="708"/>
      <c r="F187" s="708"/>
      <c r="G187" s="708"/>
      <c r="H187" s="708"/>
      <c r="I187" s="708"/>
      <c r="J187" s="708"/>
      <c r="K187" s="708"/>
      <c r="L187" s="708"/>
      <c r="M187" s="708"/>
      <c r="N187" s="708"/>
      <c r="O187" s="709"/>
    </row>
    <row r="188" spans="1:15" ht="25.5" customHeight="1">
      <c r="A188" s="679" t="s">
        <v>479</v>
      </c>
      <c r="B188" s="680"/>
      <c r="C188" s="680"/>
      <c r="D188" s="680"/>
      <c r="E188" s="680"/>
      <c r="F188" s="680"/>
      <c r="G188" s="680"/>
      <c r="H188" s="680"/>
      <c r="I188" s="680"/>
      <c r="J188" s="680"/>
      <c r="K188" s="680"/>
      <c r="L188" s="680"/>
      <c r="M188" s="680"/>
      <c r="N188" s="680"/>
      <c r="O188" s="681"/>
    </row>
    <row r="189" spans="1:15">
      <c r="A189" s="495" t="s">
        <v>409</v>
      </c>
      <c r="B189" s="496"/>
      <c r="C189" s="496"/>
      <c r="D189" s="496"/>
      <c r="E189" s="496"/>
      <c r="F189" s="496"/>
      <c r="G189" s="496"/>
      <c r="H189" s="496"/>
      <c r="I189" s="496"/>
      <c r="J189" s="496"/>
      <c r="K189" s="496"/>
      <c r="L189" s="496"/>
      <c r="M189" s="496"/>
      <c r="N189" s="496"/>
      <c r="O189" s="497"/>
    </row>
    <row r="190" spans="1:15">
      <c r="A190" s="495" t="s">
        <v>624</v>
      </c>
      <c r="B190" s="496"/>
      <c r="C190" s="496"/>
      <c r="D190" s="496"/>
      <c r="E190" s="496"/>
      <c r="F190" s="496"/>
      <c r="G190" s="496"/>
      <c r="H190" s="496"/>
      <c r="I190" s="496"/>
      <c r="J190" s="496"/>
      <c r="K190" s="496"/>
      <c r="L190" s="496"/>
      <c r="M190" s="496"/>
      <c r="N190" s="496"/>
      <c r="O190" s="497"/>
    </row>
    <row r="191" spans="1:15" ht="30" customHeight="1">
      <c r="A191" s="679" t="s">
        <v>410</v>
      </c>
      <c r="B191" s="680"/>
      <c r="C191" s="680"/>
      <c r="D191" s="680"/>
      <c r="E191" s="680"/>
      <c r="F191" s="680"/>
      <c r="G191" s="680"/>
      <c r="H191" s="680"/>
      <c r="I191" s="680"/>
      <c r="J191" s="680"/>
      <c r="K191" s="680"/>
      <c r="L191" s="680"/>
      <c r="M191" s="680"/>
      <c r="N191" s="680"/>
      <c r="O191" s="681"/>
    </row>
    <row r="192" spans="1:15" ht="21" customHeight="1">
      <c r="A192" s="607" t="s">
        <v>84</v>
      </c>
      <c r="B192" s="607" t="s">
        <v>127</v>
      </c>
      <c r="C192" s="607" t="s">
        <v>44</v>
      </c>
      <c r="D192" s="607" t="s">
        <v>42</v>
      </c>
      <c r="E192" s="607" t="s">
        <v>43</v>
      </c>
      <c r="F192" s="607" t="s">
        <v>12</v>
      </c>
      <c r="G192" s="607" t="s">
        <v>75</v>
      </c>
      <c r="H192" s="682" t="s">
        <v>13</v>
      </c>
      <c r="I192" s="607" t="s">
        <v>128</v>
      </c>
      <c r="J192" s="625" t="s">
        <v>129</v>
      </c>
      <c r="K192" s="626"/>
      <c r="L192" s="672"/>
      <c r="M192" s="625" t="s">
        <v>130</v>
      </c>
      <c r="N192" s="626"/>
      <c r="O192" s="672"/>
    </row>
    <row r="193" spans="1:16" ht="19.5" customHeight="1">
      <c r="A193" s="608"/>
      <c r="B193" s="608"/>
      <c r="C193" s="608"/>
      <c r="D193" s="608"/>
      <c r="E193" s="608"/>
      <c r="F193" s="608"/>
      <c r="G193" s="608"/>
      <c r="H193" s="683"/>
      <c r="I193" s="608"/>
      <c r="J193" s="494" t="s">
        <v>131</v>
      </c>
      <c r="K193" s="494" t="s">
        <v>188</v>
      </c>
      <c r="L193" s="494" t="s">
        <v>132</v>
      </c>
      <c r="M193" s="494" t="s">
        <v>90</v>
      </c>
      <c r="N193" s="494" t="s">
        <v>189</v>
      </c>
      <c r="O193" s="494" t="s">
        <v>21</v>
      </c>
    </row>
    <row r="194" spans="1:16" s="92" customFormat="1" ht="27" customHeight="1">
      <c r="A194" s="94" t="s">
        <v>326</v>
      </c>
      <c r="B194" s="94" t="s">
        <v>325</v>
      </c>
      <c r="C194" s="94" t="s">
        <v>325</v>
      </c>
      <c r="D194" s="94" t="s">
        <v>325</v>
      </c>
      <c r="E194" s="94" t="s">
        <v>345</v>
      </c>
      <c r="F194" s="94" t="s">
        <v>349</v>
      </c>
      <c r="G194" s="94"/>
      <c r="H194" s="107" t="s">
        <v>311</v>
      </c>
      <c r="I194" s="94" t="s">
        <v>312</v>
      </c>
      <c r="J194" s="166">
        <v>7135</v>
      </c>
      <c r="K194" s="166">
        <v>1783.75</v>
      </c>
      <c r="L194" s="166">
        <v>1566</v>
      </c>
      <c r="M194" s="166">
        <v>4990000</v>
      </c>
      <c r="N194" s="166">
        <v>1283526</v>
      </c>
      <c r="O194" s="166">
        <v>0</v>
      </c>
    </row>
    <row r="195" spans="1:16">
      <c r="A195" s="707" t="s">
        <v>330</v>
      </c>
      <c r="B195" s="708"/>
      <c r="C195" s="708"/>
      <c r="D195" s="708"/>
      <c r="E195" s="708"/>
      <c r="F195" s="708"/>
      <c r="G195" s="708"/>
      <c r="H195" s="708"/>
      <c r="I195" s="708"/>
      <c r="J195" s="708"/>
      <c r="K195" s="708"/>
      <c r="L195" s="708"/>
      <c r="M195" s="708"/>
      <c r="N195" s="708"/>
      <c r="O195" s="709"/>
    </row>
    <row r="196" spans="1:16">
      <c r="A196" s="495" t="s">
        <v>480</v>
      </c>
      <c r="B196" s="496"/>
      <c r="C196" s="496"/>
      <c r="D196" s="496"/>
      <c r="E196" s="496"/>
      <c r="F196" s="496"/>
      <c r="G196" s="496"/>
      <c r="H196" s="496"/>
      <c r="I196" s="496"/>
      <c r="J196" s="496"/>
      <c r="K196" s="496"/>
      <c r="L196" s="496"/>
      <c r="M196" s="496"/>
      <c r="N196" s="496"/>
      <c r="O196" s="497"/>
    </row>
    <row r="197" spans="1:16">
      <c r="A197" s="495"/>
      <c r="B197" s="496"/>
      <c r="C197" s="496"/>
      <c r="D197" s="496"/>
      <c r="E197" s="496"/>
      <c r="F197" s="496"/>
      <c r="G197" s="496"/>
      <c r="H197" s="496"/>
      <c r="I197" s="496"/>
      <c r="J197" s="496"/>
      <c r="K197" s="496"/>
      <c r="L197" s="496"/>
      <c r="M197" s="496"/>
      <c r="N197" s="496"/>
      <c r="O197" s="497"/>
    </row>
    <row r="198" spans="1:16">
      <c r="A198" s="707" t="s">
        <v>331</v>
      </c>
      <c r="B198" s="708"/>
      <c r="C198" s="708"/>
      <c r="D198" s="708"/>
      <c r="E198" s="708"/>
      <c r="F198" s="708"/>
      <c r="G198" s="708"/>
      <c r="H198" s="708"/>
      <c r="I198" s="708"/>
      <c r="J198" s="708"/>
      <c r="K198" s="708"/>
      <c r="L198" s="708"/>
      <c r="M198" s="708"/>
      <c r="N198" s="708"/>
      <c r="O198" s="709"/>
    </row>
    <row r="199" spans="1:16">
      <c r="A199" s="495" t="s">
        <v>373</v>
      </c>
      <c r="B199" s="496"/>
      <c r="C199" s="496"/>
      <c r="D199" s="496"/>
      <c r="E199" s="496"/>
      <c r="F199" s="496"/>
      <c r="G199" s="496"/>
      <c r="H199" s="496"/>
      <c r="I199" s="496"/>
      <c r="J199" s="496"/>
      <c r="K199" s="496"/>
      <c r="L199" s="496"/>
      <c r="M199" s="496"/>
      <c r="N199" s="496"/>
      <c r="O199" s="497"/>
    </row>
    <row r="200" spans="1:16">
      <c r="A200" s="495" t="s">
        <v>374</v>
      </c>
      <c r="B200" s="496"/>
      <c r="C200" s="496"/>
      <c r="D200" s="496"/>
      <c r="E200" s="496"/>
      <c r="F200" s="496"/>
      <c r="G200" s="496"/>
      <c r="H200" s="496"/>
      <c r="I200" s="496"/>
      <c r="J200" s="496"/>
      <c r="K200" s="496"/>
      <c r="L200" s="496"/>
      <c r="M200" s="496"/>
      <c r="N200" s="496"/>
      <c r="O200" s="497"/>
    </row>
    <row r="201" spans="1:16">
      <c r="A201" s="495" t="s">
        <v>375</v>
      </c>
      <c r="B201" s="496"/>
      <c r="C201" s="496"/>
      <c r="D201" s="496"/>
      <c r="E201" s="496"/>
      <c r="F201" s="496"/>
      <c r="G201" s="496"/>
      <c r="H201" s="496"/>
      <c r="I201" s="496"/>
      <c r="J201" s="496"/>
      <c r="K201" s="496"/>
      <c r="L201" s="496"/>
      <c r="M201" s="496"/>
      <c r="N201" s="496"/>
      <c r="O201" s="497"/>
    </row>
    <row r="202" spans="1:16" ht="27.75" customHeight="1">
      <c r="A202" s="687" t="s">
        <v>376</v>
      </c>
      <c r="B202" s="688"/>
      <c r="C202" s="688"/>
      <c r="D202" s="688"/>
      <c r="E202" s="688"/>
      <c r="F202" s="688"/>
      <c r="G202" s="688"/>
      <c r="H202" s="688"/>
      <c r="I202" s="688"/>
      <c r="J202" s="688"/>
      <c r="K202" s="688"/>
      <c r="L202" s="688"/>
      <c r="M202" s="688"/>
      <c r="N202" s="688"/>
      <c r="O202" s="689"/>
    </row>
    <row r="203" spans="1:16">
      <c r="A203" s="495" t="s">
        <v>377</v>
      </c>
      <c r="B203" s="496"/>
      <c r="C203" s="496"/>
      <c r="D203" s="496"/>
      <c r="E203" s="496"/>
      <c r="F203" s="496"/>
      <c r="G203" s="496"/>
      <c r="H203" s="496"/>
      <c r="I203" s="496"/>
      <c r="J203" s="496"/>
      <c r="K203" s="496"/>
      <c r="L203" s="496"/>
      <c r="M203" s="496"/>
      <c r="N203" s="496"/>
      <c r="O203" s="497"/>
    </row>
    <row r="204" spans="1:16">
      <c r="A204" s="495" t="s">
        <v>378</v>
      </c>
      <c r="B204" s="496"/>
      <c r="C204" s="496"/>
      <c r="D204" s="496"/>
      <c r="E204" s="496"/>
      <c r="F204" s="496"/>
      <c r="G204" s="496"/>
      <c r="H204" s="496"/>
      <c r="I204" s="496"/>
      <c r="J204" s="496"/>
      <c r="K204" s="496"/>
      <c r="L204" s="496"/>
      <c r="M204" s="496"/>
      <c r="N204" s="496"/>
      <c r="O204" s="497"/>
    </row>
    <row r="205" spans="1:16">
      <c r="A205" s="697" t="s">
        <v>379</v>
      </c>
      <c r="B205" s="698"/>
      <c r="C205" s="698"/>
      <c r="D205" s="698"/>
      <c r="E205" s="698"/>
      <c r="F205" s="698"/>
      <c r="G205" s="698"/>
      <c r="H205" s="698"/>
      <c r="I205" s="698"/>
      <c r="J205" s="698"/>
      <c r="K205" s="698"/>
      <c r="L205" s="698"/>
      <c r="M205" s="698"/>
      <c r="N205" s="698"/>
      <c r="O205" s="699"/>
    </row>
    <row r="206" spans="1:16" ht="12.75" customHeight="1">
      <c r="A206" s="95"/>
      <c r="B206" s="95"/>
      <c r="C206" s="95"/>
      <c r="D206" s="95"/>
      <c r="E206" s="93"/>
      <c r="F206" s="93"/>
      <c r="G206" s="93"/>
      <c r="H206" s="93"/>
      <c r="I206" s="93"/>
      <c r="J206" s="93"/>
      <c r="K206" s="93"/>
      <c r="L206" s="93"/>
      <c r="M206" s="93"/>
      <c r="N206" s="93"/>
      <c r="O206" s="93"/>
    </row>
    <row r="207" spans="1:16" ht="13.5" customHeight="1">
      <c r="A207" s="96"/>
      <c r="B207" s="96"/>
      <c r="C207" s="96"/>
      <c r="D207" s="97"/>
      <c r="E207" s="98"/>
      <c r="F207" s="57"/>
      <c r="G207" s="57"/>
      <c r="H207" s="57"/>
      <c r="I207" s="99"/>
      <c r="J207" s="99"/>
      <c r="K207" s="99"/>
      <c r="L207" s="99"/>
      <c r="M207" s="99"/>
      <c r="N207" s="99"/>
      <c r="O207" s="99"/>
      <c r="P207" s="100"/>
    </row>
    <row r="208" spans="1:16" s="11" customFormat="1" ht="14.25" customHeight="1">
      <c r="A208" s="101"/>
      <c r="B208" s="101"/>
      <c r="C208" s="101"/>
      <c r="D208" s="3"/>
      <c r="E208" s="102"/>
      <c r="F208" s="103"/>
      <c r="G208" s="103"/>
      <c r="H208" s="103"/>
      <c r="I208" s="700"/>
      <c r="J208" s="700"/>
      <c r="K208" s="700"/>
      <c r="L208" s="700"/>
      <c r="M208" s="156"/>
      <c r="N208" s="104"/>
      <c r="O208" s="104"/>
      <c r="P208" s="105"/>
    </row>
    <row r="209" spans="1:13" s="11" customFormat="1">
      <c r="A209" s="696"/>
      <c r="B209" s="696"/>
      <c r="C209" s="696"/>
      <c r="D209" s="696"/>
      <c r="E209" s="696"/>
      <c r="F209" s="696"/>
      <c r="G209" s="696"/>
      <c r="H209" s="696"/>
      <c r="I209" s="696"/>
      <c r="J209" s="696"/>
      <c r="K209" s="696"/>
      <c r="L209" s="696"/>
      <c r="M209" s="157"/>
    </row>
  </sheetData>
  <mergeCells count="203">
    <mergeCell ref="J181:L181"/>
    <mergeCell ref="M181:O181"/>
    <mergeCell ref="A192:A193"/>
    <mergeCell ref="B192:B193"/>
    <mergeCell ref="C192:C193"/>
    <mergeCell ref="D192:D193"/>
    <mergeCell ref="E192:E193"/>
    <mergeCell ref="F192:F193"/>
    <mergeCell ref="G192:G193"/>
    <mergeCell ref="H192:H193"/>
    <mergeCell ref="I192:I193"/>
    <mergeCell ref="J192:L192"/>
    <mergeCell ref="M192:O192"/>
    <mergeCell ref="B181:B182"/>
    <mergeCell ref="C181:C182"/>
    <mergeCell ref="D181:D182"/>
    <mergeCell ref="E181:E182"/>
    <mergeCell ref="F181:F182"/>
    <mergeCell ref="G181:G182"/>
    <mergeCell ref="H181:H182"/>
    <mergeCell ref="I181:I182"/>
    <mergeCell ref="M153:O153"/>
    <mergeCell ref="A162:A163"/>
    <mergeCell ref="B162:B163"/>
    <mergeCell ref="C162:C163"/>
    <mergeCell ref="D162:D163"/>
    <mergeCell ref="E162:E163"/>
    <mergeCell ref="F162:F163"/>
    <mergeCell ref="G162:G163"/>
    <mergeCell ref="H162:H163"/>
    <mergeCell ref="I162:I163"/>
    <mergeCell ref="J162:L162"/>
    <mergeCell ref="M162:O162"/>
    <mergeCell ref="F153:F154"/>
    <mergeCell ref="G153:G154"/>
    <mergeCell ref="H153:H154"/>
    <mergeCell ref="I153:I154"/>
    <mergeCell ref="J153:L153"/>
    <mergeCell ref="A153:A154"/>
    <mergeCell ref="B153:B154"/>
    <mergeCell ref="C153:C154"/>
    <mergeCell ref="D153:D154"/>
    <mergeCell ref="E153:E154"/>
    <mergeCell ref="M113:O113"/>
    <mergeCell ref="A135:A136"/>
    <mergeCell ref="B135:B136"/>
    <mergeCell ref="C135:C136"/>
    <mergeCell ref="D135:D136"/>
    <mergeCell ref="E135:E136"/>
    <mergeCell ref="F135:F136"/>
    <mergeCell ref="G135:G136"/>
    <mergeCell ref="H135:H136"/>
    <mergeCell ref="I135:I136"/>
    <mergeCell ref="J135:L135"/>
    <mergeCell ref="M135:O135"/>
    <mergeCell ref="F113:F114"/>
    <mergeCell ref="G113:G114"/>
    <mergeCell ref="H113:H114"/>
    <mergeCell ref="I113:I114"/>
    <mergeCell ref="J113:L113"/>
    <mergeCell ref="A113:A114"/>
    <mergeCell ref="B113:B114"/>
    <mergeCell ref="C113:C114"/>
    <mergeCell ref="D113:D114"/>
    <mergeCell ref="E113:E114"/>
    <mergeCell ref="M79:O79"/>
    <mergeCell ref="A101:A102"/>
    <mergeCell ref="B101:B102"/>
    <mergeCell ref="C101:C102"/>
    <mergeCell ref="D101:D102"/>
    <mergeCell ref="E101:E102"/>
    <mergeCell ref="F101:F102"/>
    <mergeCell ref="G101:G102"/>
    <mergeCell ref="H101:H102"/>
    <mergeCell ref="I101:I102"/>
    <mergeCell ref="J101:L101"/>
    <mergeCell ref="M101:O101"/>
    <mergeCell ref="F79:F80"/>
    <mergeCell ref="G79:G80"/>
    <mergeCell ref="H79:H80"/>
    <mergeCell ref="I79:I80"/>
    <mergeCell ref="J79:L79"/>
    <mergeCell ref="A79:A80"/>
    <mergeCell ref="B79:B80"/>
    <mergeCell ref="C79:C80"/>
    <mergeCell ref="D79:D80"/>
    <mergeCell ref="E79:E80"/>
    <mergeCell ref="F67:F68"/>
    <mergeCell ref="G67:G68"/>
    <mergeCell ref="H67:H68"/>
    <mergeCell ref="I67:I68"/>
    <mergeCell ref="J67:L67"/>
    <mergeCell ref="M67:O67"/>
    <mergeCell ref="C56:C57"/>
    <mergeCell ref="D56:D57"/>
    <mergeCell ref="E56:E57"/>
    <mergeCell ref="F56:F57"/>
    <mergeCell ref="G56:G57"/>
    <mergeCell ref="M17:O17"/>
    <mergeCell ref="A28:A29"/>
    <mergeCell ref="B28:B29"/>
    <mergeCell ref="C28:C29"/>
    <mergeCell ref="D28:D29"/>
    <mergeCell ref="E28:E29"/>
    <mergeCell ref="F28:F29"/>
    <mergeCell ref="G28:G29"/>
    <mergeCell ref="H28:H29"/>
    <mergeCell ref="I28:I29"/>
    <mergeCell ref="J28:L28"/>
    <mergeCell ref="M28:O28"/>
    <mergeCell ref="F17:F18"/>
    <mergeCell ref="G17:G18"/>
    <mergeCell ref="H17:H18"/>
    <mergeCell ref="I17:I18"/>
    <mergeCell ref="J17:L17"/>
    <mergeCell ref="A17:A18"/>
    <mergeCell ref="B17:B18"/>
    <mergeCell ref="C17:C18"/>
    <mergeCell ref="D17:D18"/>
    <mergeCell ref="E17:E18"/>
    <mergeCell ref="A42:O42"/>
    <mergeCell ref="A25:O25"/>
    <mergeCell ref="A75:O75"/>
    <mergeCell ref="A110:O110"/>
    <mergeCell ref="A48:O48"/>
    <mergeCell ref="A49:O49"/>
    <mergeCell ref="A53:O53"/>
    <mergeCell ref="A54:O54"/>
    <mergeCell ref="A41:O41"/>
    <mergeCell ref="A35:O35"/>
    <mergeCell ref="A36:O36"/>
    <mergeCell ref="A104:O104"/>
    <mergeCell ref="A107:O107"/>
    <mergeCell ref="A56:A57"/>
    <mergeCell ref="B56:B57"/>
    <mergeCell ref="H56:H57"/>
    <mergeCell ref="I56:I57"/>
    <mergeCell ref="J56:L56"/>
    <mergeCell ref="M56:O56"/>
    <mergeCell ref="A67:A68"/>
    <mergeCell ref="B67:B68"/>
    <mergeCell ref="C67:C68"/>
    <mergeCell ref="D67:D68"/>
    <mergeCell ref="E67:E68"/>
    <mergeCell ref="M5:O5"/>
    <mergeCell ref="A1:O1"/>
    <mergeCell ref="A3:O3"/>
    <mergeCell ref="A4:O4"/>
    <mergeCell ref="A5:A6"/>
    <mergeCell ref="B5:B6"/>
    <mergeCell ref="C5:C6"/>
    <mergeCell ref="D5:D6"/>
    <mergeCell ref="E5:E6"/>
    <mergeCell ref="F5:F6"/>
    <mergeCell ref="G5:G6"/>
    <mergeCell ref="A209:H209"/>
    <mergeCell ref="I209:L209"/>
    <mergeCell ref="I208:L208"/>
    <mergeCell ref="H5:H6"/>
    <mergeCell ref="I5:I6"/>
    <mergeCell ref="J5:L5"/>
    <mergeCell ref="A82:O82"/>
    <mergeCell ref="A85:O85"/>
    <mergeCell ref="A89:O89"/>
    <mergeCell ref="A122:O122"/>
    <mergeCell ref="A92:O92"/>
    <mergeCell ref="A95:O95"/>
    <mergeCell ref="A99:O99"/>
    <mergeCell ref="A111:O111"/>
    <mergeCell ref="A116:O116"/>
    <mergeCell ref="A119:O119"/>
    <mergeCell ref="A184:O184"/>
    <mergeCell ref="A165:O165"/>
    <mergeCell ref="A167:O167"/>
    <mergeCell ref="A170:O170"/>
    <mergeCell ref="A173:O173"/>
    <mergeCell ref="A176:O176"/>
    <mergeCell ref="A180:O180"/>
    <mergeCell ref="A181:A182"/>
    <mergeCell ref="A205:O205"/>
    <mergeCell ref="A187:O187"/>
    <mergeCell ref="A191:O191"/>
    <mergeCell ref="A195:O195"/>
    <mergeCell ref="A198:O198"/>
    <mergeCell ref="A202:O202"/>
    <mergeCell ref="A188:O188"/>
    <mergeCell ref="A13:O13"/>
    <mergeCell ref="A121:O121"/>
    <mergeCell ref="A64:O64"/>
    <mergeCell ref="A27:O27"/>
    <mergeCell ref="A161:O161"/>
    <mergeCell ref="A159:O159"/>
    <mergeCell ref="A126:O126"/>
    <mergeCell ref="A129:O129"/>
    <mergeCell ref="A138:O138"/>
    <mergeCell ref="A139:O139"/>
    <mergeCell ref="A142:O142"/>
    <mergeCell ref="A146:O146"/>
    <mergeCell ref="A156:O156"/>
    <mergeCell ref="A132:O132"/>
    <mergeCell ref="A149:O149"/>
    <mergeCell ref="A130:O130"/>
    <mergeCell ref="A40:O40"/>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rowBreaks count="4" manualBreakCount="4">
    <brk id="42" max="14" man="1"/>
    <brk id="90" max="14" man="1"/>
    <brk id="124" max="14" man="1"/>
    <brk id="171" max="14" man="1"/>
  </rowBreaks>
  <colBreaks count="1" manualBreakCount="1">
    <brk id="15" max="45" man="1"/>
  </col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view="pageLayout" zoomScale="90" zoomScaleNormal="100" zoomScalePageLayoutView="90" workbookViewId="0">
      <selection activeCell="F29" sqref="F29"/>
    </sheetView>
  </sheetViews>
  <sheetFormatPr baseColWidth="10" defaultColWidth="11.42578125" defaultRowHeight="13.5"/>
  <cols>
    <col min="1" max="2" width="6.85546875" style="1" customWidth="1"/>
    <col min="3" max="3" width="5.85546875" style="1" customWidth="1"/>
    <col min="4" max="4" width="6.42578125" style="1" customWidth="1"/>
    <col min="5" max="5" width="5" style="1" customWidth="1"/>
    <col min="6" max="6" width="7.28515625" style="1" customWidth="1"/>
    <col min="7" max="7" width="6.140625" style="1" customWidth="1"/>
    <col min="8" max="8" width="63" style="1" customWidth="1"/>
    <col min="9" max="9" width="13.5703125" style="1" customWidth="1"/>
    <col min="10" max="10" width="12" style="1" customWidth="1"/>
    <col min="11" max="11" width="16.140625" style="1" customWidth="1"/>
    <col min="12" max="12" width="14.42578125" style="1" customWidth="1"/>
    <col min="13" max="13" width="19.140625" style="1" bestFit="1" customWidth="1"/>
    <col min="14" max="14" width="18" style="1" bestFit="1" customWidth="1"/>
    <col min="15" max="15" width="18" style="1" customWidth="1"/>
    <col min="16" max="16" width="2.7109375" style="1" customWidth="1"/>
    <col min="17" max="16384" width="11.42578125" style="1"/>
  </cols>
  <sheetData>
    <row r="1" spans="1:15" ht="34.9" customHeight="1">
      <c r="A1" s="609" t="s">
        <v>126</v>
      </c>
      <c r="B1" s="610"/>
      <c r="C1" s="610"/>
      <c r="D1" s="610"/>
      <c r="E1" s="610"/>
      <c r="F1" s="610"/>
      <c r="G1" s="610"/>
      <c r="H1" s="610"/>
      <c r="I1" s="610"/>
      <c r="J1" s="610"/>
      <c r="K1" s="610"/>
      <c r="L1" s="610"/>
      <c r="M1" s="610"/>
      <c r="N1" s="610"/>
      <c r="O1" s="611"/>
    </row>
    <row r="2" spans="1:15" ht="7.9" customHeight="1">
      <c r="A2" s="429"/>
      <c r="B2" s="106"/>
      <c r="C2" s="106"/>
      <c r="D2" s="106"/>
      <c r="E2" s="106"/>
      <c r="F2" s="106"/>
      <c r="G2" s="106"/>
      <c r="H2" s="106"/>
      <c r="I2" s="106"/>
      <c r="J2" s="106"/>
      <c r="K2" s="106"/>
      <c r="L2" s="106"/>
      <c r="M2" s="106"/>
      <c r="N2" s="106"/>
      <c r="O2" s="430"/>
    </row>
    <row r="3" spans="1:15" ht="19.899999999999999" customHeight="1">
      <c r="A3" s="693" t="s">
        <v>484</v>
      </c>
      <c r="B3" s="694"/>
      <c r="C3" s="694"/>
      <c r="D3" s="694"/>
      <c r="E3" s="694"/>
      <c r="F3" s="694"/>
      <c r="G3" s="694"/>
      <c r="H3" s="694"/>
      <c r="I3" s="694"/>
      <c r="J3" s="694"/>
      <c r="K3" s="694"/>
      <c r="L3" s="694"/>
      <c r="M3" s="694"/>
      <c r="N3" s="694"/>
      <c r="O3" s="695"/>
    </row>
    <row r="4" spans="1:15" ht="19.149999999999999" customHeight="1">
      <c r="A4" s="693" t="s">
        <v>363</v>
      </c>
      <c r="B4" s="694"/>
      <c r="C4" s="694"/>
      <c r="D4" s="694"/>
      <c r="E4" s="694"/>
      <c r="F4" s="694"/>
      <c r="G4" s="694"/>
      <c r="H4" s="694"/>
      <c r="I4" s="694"/>
      <c r="J4" s="694"/>
      <c r="K4" s="694"/>
      <c r="L4" s="694"/>
      <c r="M4" s="694"/>
      <c r="N4" s="694"/>
      <c r="O4" s="695"/>
    </row>
    <row r="5" spans="1:15" s="209" customFormat="1" ht="19.899999999999999" customHeight="1">
      <c r="A5" s="716" t="s">
        <v>84</v>
      </c>
      <c r="B5" s="716" t="s">
        <v>127</v>
      </c>
      <c r="C5" s="716" t="s">
        <v>44</v>
      </c>
      <c r="D5" s="716" t="s">
        <v>42</v>
      </c>
      <c r="E5" s="716" t="s">
        <v>43</v>
      </c>
      <c r="F5" s="716" t="s">
        <v>12</v>
      </c>
      <c r="G5" s="716" t="s">
        <v>75</v>
      </c>
      <c r="H5" s="736" t="s">
        <v>13</v>
      </c>
      <c r="I5" s="716" t="s">
        <v>128</v>
      </c>
      <c r="J5" s="738" t="s">
        <v>129</v>
      </c>
      <c r="K5" s="739"/>
      <c r="L5" s="740"/>
      <c r="M5" s="738" t="s">
        <v>130</v>
      </c>
      <c r="N5" s="739"/>
      <c r="O5" s="740"/>
    </row>
    <row r="6" spans="1:15" s="209" customFormat="1" ht="19.899999999999999" customHeight="1">
      <c r="A6" s="717"/>
      <c r="B6" s="717"/>
      <c r="C6" s="717"/>
      <c r="D6" s="717"/>
      <c r="E6" s="717"/>
      <c r="F6" s="717"/>
      <c r="G6" s="717"/>
      <c r="H6" s="737"/>
      <c r="I6" s="717"/>
      <c r="J6" s="511" t="s">
        <v>131</v>
      </c>
      <c r="K6" s="511" t="s">
        <v>188</v>
      </c>
      <c r="L6" s="511" t="s">
        <v>132</v>
      </c>
      <c r="M6" s="511" t="s">
        <v>90</v>
      </c>
      <c r="N6" s="511" t="s">
        <v>189</v>
      </c>
      <c r="O6" s="511" t="s">
        <v>21</v>
      </c>
    </row>
    <row r="7" spans="1:15" s="92" customFormat="1" ht="15" customHeight="1">
      <c r="A7" s="165" t="s">
        <v>341</v>
      </c>
      <c r="B7" s="165" t="s">
        <v>324</v>
      </c>
      <c r="C7" s="165" t="s">
        <v>324</v>
      </c>
      <c r="D7" s="165" t="s">
        <v>332</v>
      </c>
      <c r="E7" s="165" t="s">
        <v>324</v>
      </c>
      <c r="F7" s="172">
        <v>204</v>
      </c>
      <c r="G7" s="165"/>
      <c r="H7" s="171" t="s">
        <v>316</v>
      </c>
      <c r="I7" s="165" t="s">
        <v>312</v>
      </c>
      <c r="J7" s="165">
        <v>1</v>
      </c>
      <c r="K7" s="165">
        <v>1</v>
      </c>
      <c r="L7" s="165">
        <v>1</v>
      </c>
      <c r="M7" s="165">
        <v>85255102</v>
      </c>
      <c r="N7" s="165">
        <v>13942893.76</v>
      </c>
      <c r="O7" s="165">
        <v>13942893.759999998</v>
      </c>
    </row>
    <row r="8" spans="1:15" s="209" customFormat="1" ht="12.75">
      <c r="A8" s="727" t="s">
        <v>330</v>
      </c>
      <c r="B8" s="728"/>
      <c r="C8" s="728"/>
      <c r="D8" s="728"/>
      <c r="E8" s="728"/>
      <c r="F8" s="728"/>
      <c r="G8" s="728"/>
      <c r="H8" s="728"/>
      <c r="I8" s="728"/>
      <c r="J8" s="728"/>
      <c r="K8" s="728"/>
      <c r="L8" s="728"/>
      <c r="M8" s="728"/>
      <c r="N8" s="728"/>
      <c r="O8" s="729"/>
    </row>
    <row r="9" spans="1:15">
      <c r="A9" s="210" t="s">
        <v>481</v>
      </c>
      <c r="B9" s="211"/>
      <c r="C9" s="211"/>
      <c r="D9" s="211"/>
      <c r="E9" s="211"/>
      <c r="F9" s="211"/>
      <c r="G9" s="211"/>
      <c r="H9" s="211"/>
      <c r="I9" s="211"/>
      <c r="J9" s="211"/>
      <c r="K9" s="211"/>
      <c r="L9" s="211"/>
      <c r="M9" s="211"/>
      <c r="N9" s="211"/>
      <c r="O9" s="212"/>
    </row>
    <row r="10" spans="1:15">
      <c r="A10" s="210"/>
      <c r="B10" s="211"/>
      <c r="C10" s="211"/>
      <c r="D10" s="211"/>
      <c r="E10" s="211"/>
      <c r="F10" s="211"/>
      <c r="G10" s="211"/>
      <c r="H10" s="211"/>
      <c r="I10" s="211"/>
      <c r="J10" s="211"/>
      <c r="K10" s="211"/>
      <c r="L10" s="211"/>
      <c r="M10" s="211"/>
      <c r="N10" s="211"/>
      <c r="O10" s="212"/>
    </row>
    <row r="11" spans="1:15">
      <c r="A11" s="727" t="s">
        <v>331</v>
      </c>
      <c r="B11" s="728"/>
      <c r="C11" s="728"/>
      <c r="D11" s="728"/>
      <c r="E11" s="728"/>
      <c r="F11" s="728"/>
      <c r="G11" s="728"/>
      <c r="H11" s="728"/>
      <c r="I11" s="728"/>
      <c r="J11" s="728"/>
      <c r="K11" s="728"/>
      <c r="L11" s="728"/>
      <c r="M11" s="728"/>
      <c r="N11" s="728"/>
      <c r="O11" s="729"/>
    </row>
    <row r="12" spans="1:15" ht="30" customHeight="1">
      <c r="A12" s="741" t="s">
        <v>1012</v>
      </c>
      <c r="B12" s="742"/>
      <c r="C12" s="742"/>
      <c r="D12" s="742"/>
      <c r="E12" s="742"/>
      <c r="F12" s="742"/>
      <c r="G12" s="742"/>
      <c r="H12" s="742"/>
      <c r="I12" s="742"/>
      <c r="J12" s="742"/>
      <c r="K12" s="742"/>
      <c r="L12" s="742"/>
      <c r="M12" s="742"/>
      <c r="N12" s="742"/>
      <c r="O12" s="743"/>
    </row>
    <row r="13" spans="1:15" ht="29.25" customHeight="1">
      <c r="A13" s="741" t="s">
        <v>1013</v>
      </c>
      <c r="B13" s="742"/>
      <c r="C13" s="742"/>
      <c r="D13" s="742"/>
      <c r="E13" s="742"/>
      <c r="F13" s="742"/>
      <c r="G13" s="742"/>
      <c r="H13" s="742"/>
      <c r="I13" s="742"/>
      <c r="J13" s="742"/>
      <c r="K13" s="742"/>
      <c r="L13" s="742"/>
      <c r="M13" s="742"/>
      <c r="N13" s="742"/>
      <c r="O13" s="743"/>
    </row>
    <row r="14" spans="1:15" ht="55.5" customHeight="1">
      <c r="A14" s="741" t="s">
        <v>1014</v>
      </c>
      <c r="B14" s="742"/>
      <c r="C14" s="742"/>
      <c r="D14" s="742"/>
      <c r="E14" s="742"/>
      <c r="F14" s="742"/>
      <c r="G14" s="742"/>
      <c r="H14" s="742"/>
      <c r="I14" s="742"/>
      <c r="J14" s="742"/>
      <c r="K14" s="742"/>
      <c r="L14" s="742"/>
      <c r="M14" s="742"/>
      <c r="N14" s="742"/>
      <c r="O14" s="743"/>
    </row>
    <row r="15" spans="1:15">
      <c r="A15" s="733"/>
      <c r="B15" s="734"/>
      <c r="C15" s="734"/>
      <c r="D15" s="734"/>
      <c r="E15" s="734"/>
      <c r="F15" s="734"/>
      <c r="G15" s="734"/>
      <c r="H15" s="734"/>
      <c r="I15" s="734"/>
      <c r="J15" s="734"/>
      <c r="K15" s="734"/>
      <c r="L15" s="734"/>
      <c r="M15" s="734"/>
      <c r="N15" s="734"/>
      <c r="O15" s="735"/>
    </row>
    <row r="16" spans="1:15" ht="27" customHeight="1">
      <c r="A16" s="741" t="s">
        <v>1016</v>
      </c>
      <c r="B16" s="742"/>
      <c r="C16" s="742"/>
      <c r="D16" s="742"/>
      <c r="E16" s="742"/>
      <c r="F16" s="742"/>
      <c r="G16" s="742"/>
      <c r="H16" s="742"/>
      <c r="I16" s="742"/>
      <c r="J16" s="742"/>
      <c r="K16" s="742"/>
      <c r="L16" s="742"/>
      <c r="M16" s="742"/>
      <c r="N16" s="742"/>
      <c r="O16" s="743"/>
    </row>
    <row r="17" spans="1:15">
      <c r="A17" s="451"/>
      <c r="B17" s="514"/>
      <c r="C17" s="514"/>
      <c r="D17" s="514"/>
      <c r="E17" s="514"/>
      <c r="F17" s="514"/>
      <c r="G17" s="514"/>
      <c r="H17" s="514"/>
      <c r="I17" s="514"/>
      <c r="J17" s="514"/>
      <c r="K17" s="514"/>
      <c r="L17" s="514"/>
      <c r="M17" s="514"/>
      <c r="N17" s="514"/>
      <c r="O17" s="515"/>
    </row>
    <row r="18" spans="1:15">
      <c r="A18" s="724" t="s">
        <v>1017</v>
      </c>
      <c r="B18" s="725"/>
      <c r="C18" s="725"/>
      <c r="D18" s="725"/>
      <c r="E18" s="725"/>
      <c r="F18" s="725"/>
      <c r="G18" s="725"/>
      <c r="H18" s="725"/>
      <c r="I18" s="725"/>
      <c r="J18" s="725"/>
      <c r="K18" s="725"/>
      <c r="L18" s="725"/>
      <c r="M18" s="725"/>
      <c r="N18" s="725"/>
      <c r="O18" s="726"/>
    </row>
    <row r="19" spans="1:15" s="209" customFormat="1" ht="19.899999999999999" customHeight="1">
      <c r="A19" s="716" t="s">
        <v>84</v>
      </c>
      <c r="B19" s="716" t="s">
        <v>127</v>
      </c>
      <c r="C19" s="716" t="s">
        <v>44</v>
      </c>
      <c r="D19" s="716" t="s">
        <v>42</v>
      </c>
      <c r="E19" s="716" t="s">
        <v>43</v>
      </c>
      <c r="F19" s="716" t="s">
        <v>12</v>
      </c>
      <c r="G19" s="716" t="s">
        <v>75</v>
      </c>
      <c r="H19" s="736" t="s">
        <v>13</v>
      </c>
      <c r="I19" s="716" t="s">
        <v>128</v>
      </c>
      <c r="J19" s="738" t="s">
        <v>129</v>
      </c>
      <c r="K19" s="739"/>
      <c r="L19" s="740"/>
      <c r="M19" s="738" t="s">
        <v>130</v>
      </c>
      <c r="N19" s="739"/>
      <c r="O19" s="740"/>
    </row>
    <row r="20" spans="1:15" s="209" customFormat="1" ht="19.899999999999999" customHeight="1">
      <c r="A20" s="717"/>
      <c r="B20" s="717"/>
      <c r="C20" s="717"/>
      <c r="D20" s="717"/>
      <c r="E20" s="717"/>
      <c r="F20" s="717"/>
      <c r="G20" s="717"/>
      <c r="H20" s="737"/>
      <c r="I20" s="717"/>
      <c r="J20" s="511" t="s">
        <v>131</v>
      </c>
      <c r="K20" s="511" t="s">
        <v>188</v>
      </c>
      <c r="L20" s="511" t="s">
        <v>132</v>
      </c>
      <c r="M20" s="511" t="s">
        <v>90</v>
      </c>
      <c r="N20" s="511" t="s">
        <v>189</v>
      </c>
      <c r="O20" s="511" t="s">
        <v>21</v>
      </c>
    </row>
    <row r="21" spans="1:15" s="92" customFormat="1" ht="15" customHeight="1">
      <c r="A21" s="166" t="s">
        <v>341</v>
      </c>
      <c r="B21" s="483">
        <v>3</v>
      </c>
      <c r="C21" s="166" t="s">
        <v>324</v>
      </c>
      <c r="D21" s="166" t="s">
        <v>347</v>
      </c>
      <c r="E21" s="166" t="s">
        <v>325</v>
      </c>
      <c r="F21" s="173">
        <v>207</v>
      </c>
      <c r="G21" s="166"/>
      <c r="H21" s="171" t="s">
        <v>319</v>
      </c>
      <c r="I21" s="166" t="s">
        <v>312</v>
      </c>
      <c r="J21" s="166">
        <v>1</v>
      </c>
      <c r="K21" s="166">
        <v>1</v>
      </c>
      <c r="L21" s="166">
        <v>1</v>
      </c>
      <c r="M21" s="166">
        <v>7202863</v>
      </c>
      <c r="N21" s="166">
        <v>1014</v>
      </c>
      <c r="O21" s="166">
        <v>1014</v>
      </c>
    </row>
    <row r="22" spans="1:15">
      <c r="A22" s="727" t="s">
        <v>330</v>
      </c>
      <c r="B22" s="728"/>
      <c r="C22" s="728"/>
      <c r="D22" s="728"/>
      <c r="E22" s="728"/>
      <c r="F22" s="728"/>
      <c r="G22" s="728"/>
      <c r="H22" s="728"/>
      <c r="I22" s="728"/>
      <c r="J22" s="728"/>
      <c r="K22" s="728"/>
      <c r="L22" s="728"/>
      <c r="M22" s="728"/>
      <c r="N22" s="728"/>
      <c r="O22" s="729"/>
    </row>
    <row r="23" spans="1:15">
      <c r="A23" s="210" t="s">
        <v>1055</v>
      </c>
      <c r="B23" s="512"/>
      <c r="C23" s="512"/>
      <c r="D23" s="512"/>
      <c r="E23" s="512"/>
      <c r="F23" s="512"/>
      <c r="G23" s="512"/>
      <c r="H23" s="512"/>
      <c r="I23" s="512"/>
      <c r="J23" s="512"/>
      <c r="K23" s="512"/>
      <c r="L23" s="512"/>
      <c r="M23" s="512"/>
      <c r="N23" s="512"/>
      <c r="O23" s="513"/>
    </row>
    <row r="24" spans="1:15">
      <c r="A24" s="210" t="s">
        <v>1056</v>
      </c>
      <c r="B24" s="512"/>
      <c r="C24" s="512"/>
      <c r="D24" s="512"/>
      <c r="E24" s="512"/>
      <c r="F24" s="512"/>
      <c r="G24" s="512"/>
      <c r="H24" s="512"/>
      <c r="I24" s="512"/>
      <c r="J24" s="512"/>
      <c r="K24" s="512"/>
      <c r="L24" s="512"/>
      <c r="M24" s="512"/>
      <c r="N24" s="512"/>
      <c r="O24" s="513"/>
    </row>
    <row r="25" spans="1:15">
      <c r="A25" s="210" t="s">
        <v>1057</v>
      </c>
      <c r="B25" s="512"/>
      <c r="C25" s="512"/>
      <c r="D25" s="512"/>
      <c r="E25" s="512"/>
      <c r="F25" s="512"/>
      <c r="G25" s="512"/>
      <c r="H25" s="512"/>
      <c r="I25" s="512"/>
      <c r="J25" s="512"/>
      <c r="K25" s="512"/>
      <c r="L25" s="512"/>
      <c r="M25" s="512"/>
      <c r="N25" s="512"/>
      <c r="O25" s="513"/>
    </row>
    <row r="26" spans="1:15" s="368" customFormat="1">
      <c r="A26" s="452"/>
      <c r="B26" s="453"/>
      <c r="C26" s="453"/>
      <c r="D26" s="453"/>
      <c r="E26" s="453"/>
      <c r="F26" s="453"/>
      <c r="G26" s="453"/>
      <c r="H26" s="453"/>
      <c r="I26" s="453"/>
      <c r="J26" s="453"/>
      <c r="K26" s="453"/>
      <c r="L26" s="453"/>
      <c r="M26" s="453"/>
      <c r="N26" s="453"/>
      <c r="O26" s="454"/>
    </row>
    <row r="27" spans="1:15" ht="39.75" customHeight="1">
      <c r="A27" s="727" t="s">
        <v>336</v>
      </c>
      <c r="B27" s="728"/>
      <c r="C27" s="728"/>
      <c r="D27" s="728"/>
      <c r="E27" s="728"/>
      <c r="F27" s="728"/>
      <c r="G27" s="728"/>
      <c r="H27" s="728"/>
      <c r="I27" s="728"/>
      <c r="J27" s="728"/>
      <c r="K27" s="728"/>
      <c r="L27" s="728"/>
      <c r="M27" s="728"/>
      <c r="N27" s="728"/>
      <c r="O27" s="729"/>
    </row>
    <row r="28" spans="1:15" ht="58.5" customHeight="1">
      <c r="A28" s="721" t="s">
        <v>1010</v>
      </c>
      <c r="B28" s="722"/>
      <c r="C28" s="722"/>
      <c r="D28" s="722"/>
      <c r="E28" s="722"/>
      <c r="F28" s="722"/>
      <c r="G28" s="722"/>
      <c r="H28" s="722"/>
      <c r="I28" s="722"/>
      <c r="J28" s="722"/>
      <c r="K28" s="722"/>
      <c r="L28" s="722"/>
      <c r="M28" s="722"/>
      <c r="N28" s="722"/>
      <c r="O28" s="723"/>
    </row>
    <row r="29" spans="1:15" ht="49.5" customHeight="1">
      <c r="A29" s="721" t="s">
        <v>1011</v>
      </c>
      <c r="B29" s="722"/>
      <c r="C29" s="722"/>
      <c r="D29" s="722"/>
      <c r="E29" s="722"/>
      <c r="F29" s="722"/>
      <c r="G29" s="722"/>
      <c r="H29" s="722"/>
      <c r="I29" s="722"/>
      <c r="J29" s="722"/>
      <c r="K29" s="722"/>
      <c r="L29" s="722"/>
      <c r="M29" s="722"/>
      <c r="N29" s="722"/>
      <c r="O29" s="723"/>
    </row>
    <row r="30" spans="1:15">
      <c r="A30" s="455" t="s">
        <v>1018</v>
      </c>
      <c r="B30" s="211"/>
      <c r="C30" s="211"/>
      <c r="D30" s="211"/>
      <c r="E30" s="211"/>
      <c r="F30" s="211"/>
      <c r="G30" s="456"/>
      <c r="H30" s="211"/>
      <c r="I30" s="211"/>
      <c r="J30" s="211"/>
      <c r="K30" s="211"/>
      <c r="L30" s="211"/>
      <c r="M30" s="211"/>
      <c r="N30" s="211"/>
      <c r="O30" s="212"/>
    </row>
    <row r="31" spans="1:15">
      <c r="A31" s="727"/>
      <c r="B31" s="728"/>
      <c r="C31" s="728"/>
      <c r="D31" s="728"/>
      <c r="E31" s="728"/>
      <c r="F31" s="728"/>
      <c r="G31" s="728"/>
      <c r="H31" s="728"/>
      <c r="I31" s="728"/>
      <c r="J31" s="728"/>
      <c r="K31" s="728"/>
      <c r="L31" s="728"/>
      <c r="M31" s="728"/>
      <c r="N31" s="728"/>
      <c r="O31" s="729"/>
    </row>
    <row r="32" spans="1:15" ht="54" customHeight="1">
      <c r="A32" s="724" t="s">
        <v>1015</v>
      </c>
      <c r="B32" s="725"/>
      <c r="C32" s="725"/>
      <c r="D32" s="725"/>
      <c r="E32" s="725"/>
      <c r="F32" s="725"/>
      <c r="G32" s="725"/>
      <c r="H32" s="725"/>
      <c r="I32" s="725"/>
      <c r="J32" s="725"/>
      <c r="K32" s="725"/>
      <c r="L32" s="725"/>
      <c r="M32" s="725"/>
      <c r="N32" s="725"/>
      <c r="O32" s="726"/>
    </row>
    <row r="33" spans="1:15" s="92" customFormat="1" ht="15" customHeight="1">
      <c r="A33" s="166" t="s">
        <v>341</v>
      </c>
      <c r="B33" s="166" t="s">
        <v>324</v>
      </c>
      <c r="C33" s="166" t="s">
        <v>324</v>
      </c>
      <c r="D33" s="166" t="s">
        <v>347</v>
      </c>
      <c r="E33" s="166" t="s">
        <v>341</v>
      </c>
      <c r="F33" s="173">
        <v>201</v>
      </c>
      <c r="G33" s="166"/>
      <c r="H33" s="171" t="s">
        <v>321</v>
      </c>
      <c r="I33" s="166" t="s">
        <v>322</v>
      </c>
      <c r="J33" s="166">
        <v>1</v>
      </c>
      <c r="K33" s="166">
        <v>1</v>
      </c>
      <c r="L33" s="166">
        <v>1</v>
      </c>
      <c r="M33" s="166">
        <v>326659461</v>
      </c>
      <c r="N33" s="166">
        <v>45142848.030000009</v>
      </c>
      <c r="O33" s="166">
        <v>44627877.169999994</v>
      </c>
    </row>
    <row r="34" spans="1:15">
      <c r="A34" s="727" t="s">
        <v>356</v>
      </c>
      <c r="B34" s="728"/>
      <c r="C34" s="728"/>
      <c r="D34" s="728"/>
      <c r="E34" s="728"/>
      <c r="F34" s="728"/>
      <c r="G34" s="728"/>
      <c r="H34" s="728"/>
      <c r="I34" s="728"/>
      <c r="J34" s="728"/>
      <c r="K34" s="728"/>
      <c r="L34" s="728"/>
      <c r="M34" s="728"/>
      <c r="N34" s="728"/>
      <c r="O34" s="729"/>
    </row>
    <row r="35" spans="1:15">
      <c r="A35" s="210" t="s">
        <v>482</v>
      </c>
      <c r="B35" s="211"/>
      <c r="C35" s="211"/>
      <c r="D35" s="211"/>
      <c r="E35" s="211"/>
      <c r="F35" s="211"/>
      <c r="G35" s="211"/>
      <c r="H35" s="211"/>
      <c r="I35" s="211"/>
      <c r="J35" s="211"/>
      <c r="K35" s="211"/>
      <c r="L35" s="211"/>
      <c r="M35" s="211"/>
      <c r="N35" s="211"/>
      <c r="O35" s="212"/>
    </row>
    <row r="36" spans="1:15">
      <c r="A36" s="210"/>
      <c r="B36" s="211"/>
      <c r="C36" s="211"/>
      <c r="D36" s="211"/>
      <c r="E36" s="211"/>
      <c r="F36" s="211"/>
      <c r="G36" s="211"/>
      <c r="H36" s="211"/>
      <c r="I36" s="211"/>
      <c r="J36" s="211"/>
      <c r="K36" s="211"/>
      <c r="L36" s="211"/>
      <c r="M36" s="211"/>
      <c r="N36" s="211"/>
      <c r="O36" s="212"/>
    </row>
    <row r="37" spans="1:15">
      <c r="A37" s="727" t="s">
        <v>331</v>
      </c>
      <c r="B37" s="728"/>
      <c r="C37" s="728"/>
      <c r="D37" s="728"/>
      <c r="E37" s="728"/>
      <c r="F37" s="728"/>
      <c r="G37" s="728"/>
      <c r="H37" s="728"/>
      <c r="I37" s="728"/>
      <c r="J37" s="728"/>
      <c r="K37" s="728"/>
      <c r="L37" s="728"/>
      <c r="M37" s="728"/>
      <c r="N37" s="728"/>
      <c r="O37" s="729"/>
    </row>
    <row r="38" spans="1:15">
      <c r="A38" s="718" t="s">
        <v>1005</v>
      </c>
      <c r="B38" s="719"/>
      <c r="C38" s="719"/>
      <c r="D38" s="719"/>
      <c r="E38" s="719"/>
      <c r="F38" s="719"/>
      <c r="G38" s="719"/>
      <c r="H38" s="719"/>
      <c r="I38" s="719"/>
      <c r="J38" s="719"/>
      <c r="K38" s="719"/>
      <c r="L38" s="719"/>
      <c r="M38" s="719"/>
      <c r="N38" s="719"/>
      <c r="O38" s="720"/>
    </row>
    <row r="39" spans="1:15" ht="21" customHeight="1">
      <c r="A39" s="718" t="s">
        <v>1006</v>
      </c>
      <c r="B39" s="719"/>
      <c r="C39" s="719"/>
      <c r="D39" s="719"/>
      <c r="E39" s="719"/>
      <c r="F39" s="719"/>
      <c r="G39" s="719"/>
      <c r="H39" s="719"/>
      <c r="I39" s="719"/>
      <c r="J39" s="719"/>
      <c r="K39" s="719"/>
      <c r="L39" s="719"/>
      <c r="M39" s="719"/>
      <c r="N39" s="719"/>
      <c r="O39" s="720"/>
    </row>
    <row r="40" spans="1:15">
      <c r="A40" s="718" t="s">
        <v>1007</v>
      </c>
      <c r="B40" s="719"/>
      <c r="C40" s="719"/>
      <c r="D40" s="719"/>
      <c r="E40" s="719"/>
      <c r="F40" s="719"/>
      <c r="G40" s="719"/>
      <c r="H40" s="719"/>
      <c r="I40" s="719"/>
      <c r="J40" s="719"/>
      <c r="K40" s="719"/>
      <c r="L40" s="719"/>
      <c r="M40" s="719"/>
      <c r="N40" s="719"/>
      <c r="O40" s="720"/>
    </row>
    <row r="41" spans="1:15" ht="27" customHeight="1">
      <c r="A41" s="718" t="s">
        <v>1008</v>
      </c>
      <c r="B41" s="719"/>
      <c r="C41" s="719"/>
      <c r="D41" s="719"/>
      <c r="E41" s="719"/>
      <c r="F41" s="719"/>
      <c r="G41" s="719"/>
      <c r="H41" s="719"/>
      <c r="I41" s="719"/>
      <c r="J41" s="719"/>
      <c r="K41" s="719"/>
      <c r="L41" s="719"/>
      <c r="M41" s="719"/>
      <c r="N41" s="719"/>
      <c r="O41" s="720"/>
    </row>
    <row r="42" spans="1:15" ht="21" customHeight="1">
      <c r="A42" s="718" t="s">
        <v>1009</v>
      </c>
      <c r="B42" s="719"/>
      <c r="C42" s="719"/>
      <c r="D42" s="719"/>
      <c r="E42" s="719"/>
      <c r="F42" s="719"/>
      <c r="G42" s="719"/>
      <c r="H42" s="719"/>
      <c r="I42" s="719"/>
      <c r="J42" s="719"/>
      <c r="K42" s="719"/>
      <c r="L42" s="719"/>
      <c r="M42" s="719"/>
      <c r="N42" s="719"/>
      <c r="O42" s="720"/>
    </row>
    <row r="43" spans="1:15" s="209" customFormat="1" ht="19.899999999999999" customHeight="1">
      <c r="A43" s="716" t="s">
        <v>84</v>
      </c>
      <c r="B43" s="716" t="s">
        <v>127</v>
      </c>
      <c r="C43" s="716" t="s">
        <v>44</v>
      </c>
      <c r="D43" s="716" t="s">
        <v>42</v>
      </c>
      <c r="E43" s="716" t="s">
        <v>43</v>
      </c>
      <c r="F43" s="716" t="s">
        <v>12</v>
      </c>
      <c r="G43" s="716" t="s">
        <v>75</v>
      </c>
      <c r="H43" s="736" t="s">
        <v>13</v>
      </c>
      <c r="I43" s="716" t="s">
        <v>128</v>
      </c>
      <c r="J43" s="738" t="s">
        <v>129</v>
      </c>
      <c r="K43" s="739"/>
      <c r="L43" s="740"/>
      <c r="M43" s="738" t="s">
        <v>130</v>
      </c>
      <c r="N43" s="739"/>
      <c r="O43" s="740"/>
    </row>
    <row r="44" spans="1:15" s="209" customFormat="1" ht="19.899999999999999" customHeight="1">
      <c r="A44" s="717"/>
      <c r="B44" s="717"/>
      <c r="C44" s="717"/>
      <c r="D44" s="717"/>
      <c r="E44" s="717"/>
      <c r="F44" s="717"/>
      <c r="G44" s="717"/>
      <c r="H44" s="737"/>
      <c r="I44" s="717"/>
      <c r="J44" s="511" t="s">
        <v>131</v>
      </c>
      <c r="K44" s="511" t="s">
        <v>188</v>
      </c>
      <c r="L44" s="511" t="s">
        <v>132</v>
      </c>
      <c r="M44" s="511" t="s">
        <v>90</v>
      </c>
      <c r="N44" s="511" t="s">
        <v>189</v>
      </c>
      <c r="O44" s="511" t="s">
        <v>21</v>
      </c>
    </row>
    <row r="45" spans="1:15" s="92" customFormat="1" ht="15" customHeight="1">
      <c r="A45" s="166" t="s">
        <v>341</v>
      </c>
      <c r="B45" s="483">
        <v>1</v>
      </c>
      <c r="C45" s="166" t="s">
        <v>324</v>
      </c>
      <c r="D45" s="166" t="s">
        <v>332</v>
      </c>
      <c r="E45" s="166" t="s">
        <v>341</v>
      </c>
      <c r="F45" s="173">
        <v>208</v>
      </c>
      <c r="G45" s="166"/>
      <c r="H45" s="171" t="s">
        <v>323</v>
      </c>
      <c r="I45" s="166" t="s">
        <v>312</v>
      </c>
      <c r="J45" s="166">
        <v>1</v>
      </c>
      <c r="K45" s="166">
        <v>1</v>
      </c>
      <c r="L45" s="166">
        <v>2</v>
      </c>
      <c r="M45" s="166">
        <v>2750000</v>
      </c>
      <c r="N45" s="166">
        <v>0</v>
      </c>
      <c r="O45" s="166">
        <v>0</v>
      </c>
    </row>
    <row r="46" spans="1:15">
      <c r="A46" s="707" t="s">
        <v>356</v>
      </c>
      <c r="B46" s="708"/>
      <c r="C46" s="708"/>
      <c r="D46" s="708"/>
      <c r="E46" s="708"/>
      <c r="F46" s="708"/>
      <c r="G46" s="708"/>
      <c r="H46" s="708"/>
      <c r="I46" s="708"/>
      <c r="J46" s="708"/>
      <c r="K46" s="708"/>
      <c r="L46" s="708"/>
      <c r="M46" s="708"/>
      <c r="N46" s="708"/>
      <c r="O46" s="709"/>
    </row>
    <row r="47" spans="1:15">
      <c r="A47" s="495" t="s">
        <v>1058</v>
      </c>
      <c r="B47" s="509"/>
      <c r="C47" s="509"/>
      <c r="D47" s="509"/>
      <c r="E47" s="509"/>
      <c r="F47" s="509"/>
      <c r="G47" s="509"/>
      <c r="H47" s="509"/>
      <c r="I47" s="509"/>
      <c r="J47" s="509"/>
      <c r="K47" s="509"/>
      <c r="L47" s="509"/>
      <c r="M47" s="509"/>
      <c r="N47" s="509"/>
      <c r="O47" s="510"/>
    </row>
    <row r="48" spans="1:15">
      <c r="A48" s="495" t="s">
        <v>1059</v>
      </c>
      <c r="B48" s="509"/>
      <c r="C48" s="509"/>
      <c r="D48" s="509"/>
      <c r="E48" s="509"/>
      <c r="F48" s="509"/>
      <c r="G48" s="509"/>
      <c r="H48" s="509"/>
      <c r="I48" s="509"/>
      <c r="J48" s="509"/>
      <c r="K48" s="509"/>
      <c r="L48" s="509"/>
      <c r="M48" s="509"/>
      <c r="N48" s="509"/>
      <c r="O48" s="510"/>
    </row>
    <row r="49" spans="1:16">
      <c r="A49" s="495" t="s">
        <v>1060</v>
      </c>
      <c r="B49" s="509"/>
      <c r="C49" s="509"/>
      <c r="D49" s="509"/>
      <c r="E49" s="509"/>
      <c r="F49" s="509"/>
      <c r="G49" s="509"/>
      <c r="H49" s="509"/>
      <c r="I49" s="509"/>
      <c r="J49" s="509"/>
      <c r="K49" s="509"/>
      <c r="L49" s="509"/>
      <c r="M49" s="509"/>
      <c r="N49" s="509"/>
      <c r="O49" s="510"/>
    </row>
    <row r="50" spans="1:16" s="368" customFormat="1" ht="6.75" customHeight="1">
      <c r="A50" s="457"/>
      <c r="B50" s="458"/>
      <c r="C50" s="458"/>
      <c r="D50" s="458"/>
      <c r="E50" s="458"/>
      <c r="F50" s="458"/>
      <c r="G50" s="458"/>
      <c r="H50" s="458"/>
      <c r="I50" s="458"/>
      <c r="J50" s="458"/>
      <c r="K50" s="458"/>
      <c r="L50" s="458"/>
      <c r="M50" s="458"/>
      <c r="N50" s="458"/>
      <c r="O50" s="459"/>
    </row>
    <row r="51" spans="1:16">
      <c r="A51" s="707" t="s">
        <v>331</v>
      </c>
      <c r="B51" s="708"/>
      <c r="C51" s="708"/>
      <c r="D51" s="708"/>
      <c r="E51" s="708"/>
      <c r="F51" s="708"/>
      <c r="G51" s="708"/>
      <c r="H51" s="708"/>
      <c r="I51" s="708"/>
      <c r="J51" s="708"/>
      <c r="K51" s="708"/>
      <c r="L51" s="708"/>
      <c r="M51" s="708"/>
      <c r="N51" s="708"/>
      <c r="O51" s="709"/>
    </row>
    <row r="52" spans="1:16">
      <c r="A52" s="495" t="s">
        <v>446</v>
      </c>
      <c r="B52" s="496"/>
      <c r="C52" s="496"/>
      <c r="D52" s="496"/>
      <c r="E52" s="496"/>
      <c r="F52" s="496"/>
      <c r="G52" s="496"/>
      <c r="H52" s="496"/>
      <c r="I52" s="496"/>
      <c r="J52" s="496"/>
      <c r="K52" s="496"/>
      <c r="L52" s="496"/>
      <c r="M52" s="496"/>
      <c r="N52" s="496"/>
      <c r="O52" s="497"/>
    </row>
    <row r="53" spans="1:16">
      <c r="A53" s="495" t="s">
        <v>568</v>
      </c>
      <c r="B53" s="496"/>
      <c r="C53" s="496"/>
      <c r="D53" s="496"/>
      <c r="E53" s="496"/>
      <c r="F53" s="496"/>
      <c r="G53" s="496"/>
      <c r="H53" s="496"/>
      <c r="I53" s="496"/>
      <c r="J53" s="496"/>
      <c r="K53" s="496"/>
      <c r="L53" s="496"/>
      <c r="M53" s="496"/>
      <c r="N53" s="496"/>
      <c r="O53" s="497"/>
    </row>
    <row r="54" spans="1:16" ht="41.25" customHeight="1">
      <c r="A54" s="679" t="s">
        <v>569</v>
      </c>
      <c r="B54" s="680"/>
      <c r="C54" s="680"/>
      <c r="D54" s="680"/>
      <c r="E54" s="680"/>
      <c r="F54" s="680"/>
      <c r="G54" s="680"/>
      <c r="H54" s="680"/>
      <c r="I54" s="680"/>
      <c r="J54" s="680"/>
      <c r="K54" s="680"/>
      <c r="L54" s="680"/>
      <c r="M54" s="680"/>
      <c r="N54" s="680"/>
      <c r="O54" s="681"/>
    </row>
    <row r="55" spans="1:16">
      <c r="A55" s="676" t="s">
        <v>570</v>
      </c>
      <c r="B55" s="677"/>
      <c r="C55" s="677"/>
      <c r="D55" s="677"/>
      <c r="E55" s="677"/>
      <c r="F55" s="677"/>
      <c r="G55" s="677"/>
      <c r="H55" s="677"/>
      <c r="I55" s="677"/>
      <c r="J55" s="677"/>
      <c r="K55" s="677"/>
      <c r="L55" s="677"/>
      <c r="M55" s="677"/>
      <c r="N55" s="677"/>
      <c r="O55" s="678"/>
    </row>
    <row r="56" spans="1:16">
      <c r="A56" s="495" t="s">
        <v>571</v>
      </c>
      <c r="B56" s="496"/>
      <c r="C56" s="496"/>
      <c r="D56" s="496"/>
      <c r="E56" s="496"/>
      <c r="F56" s="496"/>
      <c r="G56" s="496"/>
      <c r="H56" s="496"/>
      <c r="I56" s="496"/>
      <c r="J56" s="496"/>
      <c r="K56" s="496"/>
      <c r="L56" s="496"/>
      <c r="M56" s="496"/>
      <c r="N56" s="496"/>
      <c r="O56" s="497"/>
    </row>
    <row r="57" spans="1:16">
      <c r="A57" s="495" t="s">
        <v>572</v>
      </c>
      <c r="B57" s="496"/>
      <c r="C57" s="496"/>
      <c r="D57" s="496"/>
      <c r="E57" s="496"/>
      <c r="F57" s="496"/>
      <c r="G57" s="496"/>
      <c r="H57" s="496"/>
      <c r="I57" s="496"/>
      <c r="J57" s="496"/>
      <c r="K57" s="496"/>
      <c r="L57" s="496"/>
      <c r="M57" s="496"/>
      <c r="N57" s="496"/>
      <c r="O57" s="497"/>
    </row>
    <row r="58" spans="1:16">
      <c r="A58" s="730"/>
      <c r="B58" s="731"/>
      <c r="C58" s="731"/>
      <c r="D58" s="731"/>
      <c r="E58" s="731"/>
      <c r="F58" s="731"/>
      <c r="G58" s="731"/>
      <c r="H58" s="731"/>
      <c r="I58" s="731"/>
      <c r="J58" s="731"/>
      <c r="K58" s="731"/>
      <c r="L58" s="731"/>
      <c r="M58" s="731"/>
      <c r="N58" s="731"/>
      <c r="O58" s="732"/>
    </row>
    <row r="59" spans="1:16" ht="12.75" customHeight="1">
      <c r="A59" s="95"/>
      <c r="B59" s="95"/>
      <c r="C59" s="95"/>
      <c r="D59" s="95"/>
      <c r="E59" s="93"/>
      <c r="F59" s="93"/>
      <c r="G59" s="93"/>
      <c r="H59" s="93"/>
      <c r="I59" s="93"/>
      <c r="J59" s="93"/>
      <c r="K59" s="93"/>
      <c r="L59" s="93"/>
      <c r="M59" s="93"/>
      <c r="N59" s="93"/>
      <c r="O59" s="93"/>
    </row>
    <row r="60" spans="1:16" ht="13.5" customHeight="1">
      <c r="A60" s="96"/>
      <c r="B60" s="96"/>
      <c r="C60" s="96"/>
      <c r="D60" s="97"/>
      <c r="E60" s="98"/>
      <c r="F60" s="57"/>
      <c r="G60" s="57"/>
      <c r="H60" s="57"/>
      <c r="I60" s="99"/>
      <c r="J60" s="99"/>
      <c r="K60" s="99"/>
      <c r="L60" s="99"/>
      <c r="M60" s="99"/>
      <c r="N60" s="99"/>
      <c r="O60" s="99"/>
      <c r="P60" s="100"/>
    </row>
    <row r="61" spans="1:16" s="11" customFormat="1" ht="14.25" customHeight="1">
      <c r="A61" s="101"/>
      <c r="B61" s="101"/>
      <c r="C61" s="101"/>
      <c r="D61" s="3"/>
      <c r="E61" s="102"/>
      <c r="F61" s="103"/>
      <c r="G61" s="103"/>
      <c r="H61" s="103"/>
      <c r="I61" s="700"/>
      <c r="J61" s="700"/>
      <c r="K61" s="700"/>
      <c r="L61" s="700"/>
      <c r="M61" s="156"/>
      <c r="N61" s="104"/>
      <c r="O61" s="104"/>
      <c r="P61" s="105"/>
    </row>
    <row r="62" spans="1:16" s="11" customFormat="1">
      <c r="A62" s="696"/>
      <c r="B62" s="696"/>
      <c r="C62" s="696"/>
      <c r="D62" s="696"/>
      <c r="E62" s="696"/>
      <c r="F62" s="696"/>
      <c r="G62" s="696"/>
      <c r="H62" s="696"/>
      <c r="I62" s="696"/>
      <c r="J62" s="696"/>
      <c r="K62" s="696"/>
      <c r="L62" s="696"/>
      <c r="M62" s="157"/>
    </row>
    <row r="86" spans="1:17">
      <c r="A86" s="57"/>
      <c r="B86" s="57"/>
      <c r="C86" s="57"/>
      <c r="D86" s="57"/>
      <c r="E86" s="57"/>
      <c r="F86" s="57"/>
      <c r="G86" s="57"/>
      <c r="H86" s="57"/>
      <c r="I86" s="57"/>
      <c r="J86" s="57"/>
      <c r="K86" s="57"/>
      <c r="L86" s="57"/>
      <c r="M86" s="57"/>
      <c r="N86" s="57"/>
      <c r="O86" s="57"/>
      <c r="P86" s="57"/>
      <c r="Q86" s="57"/>
    </row>
  </sheetData>
  <mergeCells count="65">
    <mergeCell ref="E43:E44"/>
    <mergeCell ref="M43:O43"/>
    <mergeCell ref="F43:F44"/>
    <mergeCell ref="G43:G44"/>
    <mergeCell ref="H43:H44"/>
    <mergeCell ref="I43:I44"/>
    <mergeCell ref="J43:L43"/>
    <mergeCell ref="A1:O1"/>
    <mergeCell ref="A3:O3"/>
    <mergeCell ref="A4:O4"/>
    <mergeCell ref="A5:A6"/>
    <mergeCell ref="B5:B6"/>
    <mergeCell ref="C5:C6"/>
    <mergeCell ref="D5:D6"/>
    <mergeCell ref="E5:E6"/>
    <mergeCell ref="F5:F6"/>
    <mergeCell ref="G5:G6"/>
    <mergeCell ref="H5:H6"/>
    <mergeCell ref="I5:I6"/>
    <mergeCell ref="J5:L5"/>
    <mergeCell ref="M5:O5"/>
    <mergeCell ref="A11:O11"/>
    <mergeCell ref="A15:O15"/>
    <mergeCell ref="A22:O22"/>
    <mergeCell ref="A27:O27"/>
    <mergeCell ref="A19:A20"/>
    <mergeCell ref="B19:B20"/>
    <mergeCell ref="C19:C20"/>
    <mergeCell ref="D19:D20"/>
    <mergeCell ref="H19:H20"/>
    <mergeCell ref="I19:I20"/>
    <mergeCell ref="J19:L19"/>
    <mergeCell ref="M19:O19"/>
    <mergeCell ref="A12:O12"/>
    <mergeCell ref="A13:O13"/>
    <mergeCell ref="A14:O14"/>
    <mergeCell ref="A16:O16"/>
    <mergeCell ref="A8:O8"/>
    <mergeCell ref="A62:H62"/>
    <mergeCell ref="I62:L62"/>
    <mergeCell ref="A46:O46"/>
    <mergeCell ref="A51:O51"/>
    <mergeCell ref="A55:O55"/>
    <mergeCell ref="A58:O58"/>
    <mergeCell ref="I61:L61"/>
    <mergeCell ref="A54:O54"/>
    <mergeCell ref="A43:A44"/>
    <mergeCell ref="B43:B44"/>
    <mergeCell ref="C43:C44"/>
    <mergeCell ref="D43:D44"/>
    <mergeCell ref="A38:O38"/>
    <mergeCell ref="A39:O39"/>
    <mergeCell ref="A18:O18"/>
    <mergeCell ref="E19:E20"/>
    <mergeCell ref="F19:F20"/>
    <mergeCell ref="G19:G20"/>
    <mergeCell ref="A40:O40"/>
    <mergeCell ref="A42:O42"/>
    <mergeCell ref="A28:O28"/>
    <mergeCell ref="A29:O29"/>
    <mergeCell ref="A32:O32"/>
    <mergeCell ref="A34:O34"/>
    <mergeCell ref="A37:O37"/>
    <mergeCell ref="A41:O41"/>
    <mergeCell ref="A31:O31"/>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rowBreaks count="1" manualBreakCount="1">
    <brk id="32" max="14" man="1"/>
  </rowBreaks>
  <colBreaks count="1" manualBreakCount="1">
    <brk id="15" max="45" man="1"/>
  </col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view="pageLayout" zoomScaleNormal="120" workbookViewId="0">
      <selection activeCell="J13" sqref="J13"/>
    </sheetView>
  </sheetViews>
  <sheetFormatPr baseColWidth="10" defaultColWidth="11.42578125" defaultRowHeight="13.5"/>
  <cols>
    <col min="1" max="1" width="3.140625" style="137" customWidth="1"/>
    <col min="2" max="2" width="3.7109375" style="137" customWidth="1"/>
    <col min="3" max="3" width="4" style="137" customWidth="1"/>
    <col min="4" max="4" width="4" style="137" bestFit="1" customWidth="1"/>
    <col min="5" max="5" width="10.5703125" style="530" bestFit="1" customWidth="1"/>
    <col min="6" max="6" width="42.85546875" style="137" customWidth="1"/>
    <col min="7" max="7" width="12.5703125" style="470" customWidth="1"/>
    <col min="8" max="8" width="13.5703125" style="137" customWidth="1"/>
    <col min="9" max="9" width="11.7109375" style="137" customWidth="1"/>
    <col min="10" max="10" width="10.5703125" style="137" customWidth="1"/>
    <col min="11" max="12" width="16.140625" style="137" bestFit="1" customWidth="1"/>
    <col min="13" max="13" width="13.140625" style="137" bestFit="1" customWidth="1"/>
    <col min="14" max="14" width="10.140625" style="137" bestFit="1" customWidth="1"/>
    <col min="15" max="15" width="9.140625" style="137" bestFit="1" customWidth="1"/>
    <col min="16" max="16" width="7.140625" style="137" bestFit="1" customWidth="1"/>
    <col min="17" max="17" width="19.5703125" style="137" customWidth="1"/>
    <col min="18" max="16384" width="11.42578125" style="137"/>
  </cols>
  <sheetData>
    <row r="1" spans="1:17" ht="20.25" customHeight="1">
      <c r="A1" s="744" t="s">
        <v>215</v>
      </c>
      <c r="B1" s="745"/>
      <c r="C1" s="745"/>
      <c r="D1" s="745"/>
      <c r="E1" s="745"/>
      <c r="F1" s="745"/>
      <c r="G1" s="745"/>
      <c r="H1" s="745"/>
      <c r="I1" s="745"/>
      <c r="J1" s="745"/>
      <c r="K1" s="745"/>
      <c r="L1" s="745"/>
      <c r="M1" s="745"/>
      <c r="N1" s="745"/>
      <c r="O1" s="745"/>
      <c r="P1" s="745"/>
      <c r="Q1" s="746"/>
    </row>
    <row r="2" spans="1:17" ht="12.75" customHeight="1">
      <c r="A2" s="747"/>
      <c r="B2" s="748"/>
      <c r="C2" s="748"/>
      <c r="D2" s="748"/>
      <c r="E2" s="748"/>
      <c r="F2" s="748"/>
      <c r="G2" s="748"/>
      <c r="H2" s="748"/>
      <c r="I2" s="748"/>
      <c r="J2" s="748"/>
      <c r="K2" s="748"/>
      <c r="L2" s="748"/>
      <c r="M2" s="748"/>
      <c r="N2" s="748"/>
      <c r="O2" s="748"/>
      <c r="P2" s="748"/>
      <c r="Q2" s="749"/>
    </row>
    <row r="3" spans="1:17" s="1" customFormat="1" ht="7.9" customHeight="1">
      <c r="A3" s="153"/>
      <c r="B3" s="153"/>
      <c r="C3" s="153"/>
      <c r="D3" s="153"/>
      <c r="E3" s="520"/>
      <c r="F3" s="153"/>
      <c r="G3" s="153"/>
      <c r="H3" s="153"/>
      <c r="I3" s="153"/>
      <c r="J3" s="153"/>
      <c r="K3" s="153"/>
      <c r="L3" s="153"/>
      <c r="M3" s="153"/>
      <c r="N3" s="153"/>
      <c r="O3" s="153"/>
    </row>
    <row r="4" spans="1:17" s="1" customFormat="1" ht="19.899999999999999" customHeight="1">
      <c r="A4" s="693" t="s">
        <v>483</v>
      </c>
      <c r="B4" s="694"/>
      <c r="C4" s="694"/>
      <c r="D4" s="694"/>
      <c r="E4" s="694"/>
      <c r="F4" s="694"/>
      <c r="G4" s="694"/>
      <c r="H4" s="694"/>
      <c r="I4" s="694"/>
      <c r="J4" s="694"/>
      <c r="K4" s="694"/>
      <c r="L4" s="694"/>
      <c r="M4" s="694"/>
      <c r="N4" s="694"/>
      <c r="O4" s="694"/>
      <c r="P4" s="694"/>
      <c r="Q4" s="695"/>
    </row>
    <row r="5" spans="1:17" s="1" customFormat="1" ht="19.149999999999999" customHeight="1">
      <c r="A5" s="693" t="s">
        <v>363</v>
      </c>
      <c r="B5" s="694"/>
      <c r="C5" s="694"/>
      <c r="D5" s="694"/>
      <c r="E5" s="694"/>
      <c r="F5" s="694"/>
      <c r="G5" s="694"/>
      <c r="H5" s="694"/>
      <c r="I5" s="694"/>
      <c r="J5" s="694"/>
      <c r="K5" s="694"/>
      <c r="L5" s="694"/>
      <c r="M5" s="694"/>
      <c r="N5" s="694"/>
      <c r="O5" s="694"/>
      <c r="P5" s="694"/>
      <c r="Q5" s="695"/>
    </row>
    <row r="6" spans="1:17" ht="16.5" customHeight="1">
      <c r="A6" s="150"/>
      <c r="B6" s="151"/>
      <c r="C6" s="151"/>
      <c r="D6" s="151"/>
      <c r="E6" s="521"/>
      <c r="F6" s="151"/>
      <c r="G6" s="465"/>
      <c r="H6" s="151"/>
      <c r="I6" s="151"/>
      <c r="J6" s="151"/>
      <c r="K6" s="151"/>
      <c r="L6" s="151"/>
      <c r="M6" s="151"/>
      <c r="N6" s="151"/>
      <c r="O6" s="151"/>
      <c r="P6" s="151"/>
      <c r="Q6" s="152"/>
    </row>
    <row r="7" spans="1:17" ht="15" customHeight="1">
      <c r="A7" s="750" t="s">
        <v>44</v>
      </c>
      <c r="B7" s="750" t="s">
        <v>42</v>
      </c>
      <c r="C7" s="750" t="s">
        <v>43</v>
      </c>
      <c r="D7" s="750" t="s">
        <v>12</v>
      </c>
      <c r="E7" s="763" t="s">
        <v>214</v>
      </c>
      <c r="F7" s="750" t="s">
        <v>213</v>
      </c>
      <c r="G7" s="750" t="s">
        <v>177</v>
      </c>
      <c r="H7" s="756" t="s">
        <v>212</v>
      </c>
      <c r="I7" s="757"/>
      <c r="J7" s="757"/>
      <c r="K7" s="757"/>
      <c r="L7" s="757"/>
      <c r="M7" s="757"/>
      <c r="N7" s="757"/>
      <c r="O7" s="757"/>
      <c r="P7" s="757"/>
      <c r="Q7" s="758"/>
    </row>
    <row r="8" spans="1:17" ht="15" customHeight="1">
      <c r="A8" s="751"/>
      <c r="B8" s="751"/>
      <c r="C8" s="762"/>
      <c r="D8" s="751"/>
      <c r="E8" s="764"/>
      <c r="F8" s="751"/>
      <c r="G8" s="751"/>
      <c r="H8" s="759" t="s">
        <v>211</v>
      </c>
      <c r="I8" s="760"/>
      <c r="J8" s="761"/>
      <c r="K8" s="759" t="s">
        <v>210</v>
      </c>
      <c r="L8" s="760"/>
      <c r="M8" s="760"/>
      <c r="N8" s="760"/>
      <c r="O8" s="760"/>
      <c r="P8" s="760"/>
      <c r="Q8" s="761"/>
    </row>
    <row r="9" spans="1:17" ht="38.25" customHeight="1">
      <c r="A9" s="752"/>
      <c r="B9" s="752"/>
      <c r="C9" s="752"/>
      <c r="D9" s="752"/>
      <c r="E9" s="765"/>
      <c r="F9" s="752"/>
      <c r="G9" s="752"/>
      <c r="H9" s="516" t="s">
        <v>209</v>
      </c>
      <c r="I9" s="516" t="s">
        <v>207</v>
      </c>
      <c r="J9" s="516" t="s">
        <v>208</v>
      </c>
      <c r="K9" s="148" t="s">
        <v>163</v>
      </c>
      <c r="L9" s="148" t="s">
        <v>207</v>
      </c>
      <c r="M9" s="148" t="s">
        <v>206</v>
      </c>
      <c r="N9" s="148" t="s">
        <v>205</v>
      </c>
      <c r="O9" s="148" t="s">
        <v>164</v>
      </c>
      <c r="P9" s="148" t="s">
        <v>204</v>
      </c>
      <c r="Q9" s="148" t="s">
        <v>203</v>
      </c>
    </row>
    <row r="10" spans="1:17">
      <c r="A10" s="215">
        <v>2</v>
      </c>
      <c r="B10" s="215"/>
      <c r="C10" s="215"/>
      <c r="D10" s="215"/>
      <c r="E10" s="522"/>
      <c r="F10" s="217" t="s">
        <v>223</v>
      </c>
      <c r="G10" s="218"/>
      <c r="H10" s="219"/>
      <c r="I10" s="219"/>
      <c r="J10" s="219"/>
      <c r="K10" s="219"/>
      <c r="L10" s="219"/>
      <c r="M10" s="219"/>
      <c r="N10" s="219"/>
      <c r="O10" s="219"/>
      <c r="P10" s="219"/>
      <c r="Q10" s="219"/>
    </row>
    <row r="11" spans="1:17" ht="24.75">
      <c r="A11" s="215"/>
      <c r="B11" s="215">
        <v>4</v>
      </c>
      <c r="C11" s="215"/>
      <c r="D11" s="215"/>
      <c r="E11" s="523"/>
      <c r="F11" s="220" t="s">
        <v>226</v>
      </c>
      <c r="G11" s="221"/>
      <c r="H11" s="221"/>
      <c r="I11" s="222"/>
      <c r="J11" s="222"/>
      <c r="K11" s="213"/>
      <c r="L11" s="213"/>
      <c r="M11" s="213"/>
      <c r="N11" s="213"/>
      <c r="O11" s="214"/>
      <c r="P11" s="214"/>
      <c r="Q11" s="214"/>
    </row>
    <row r="12" spans="1:17">
      <c r="A12" s="215"/>
      <c r="B12" s="216"/>
      <c r="C12" s="216">
        <v>1</v>
      </c>
      <c r="D12" s="216"/>
      <c r="E12" s="523"/>
      <c r="F12" s="223" t="s">
        <v>227</v>
      </c>
      <c r="G12" s="221"/>
      <c r="H12" s="221"/>
      <c r="I12" s="222"/>
      <c r="J12" s="222"/>
      <c r="K12" s="213"/>
      <c r="L12" s="213"/>
      <c r="M12" s="213"/>
      <c r="N12" s="213"/>
      <c r="O12" s="214"/>
      <c r="P12" s="214"/>
      <c r="Q12" s="214"/>
    </row>
    <row r="13" spans="1:17" s="249" customFormat="1" ht="29.25" customHeight="1">
      <c r="A13" s="243"/>
      <c r="B13" s="244"/>
      <c r="C13" s="244"/>
      <c r="D13" s="547">
        <v>212</v>
      </c>
      <c r="E13" s="524" t="s">
        <v>640</v>
      </c>
      <c r="F13" s="245" t="s">
        <v>230</v>
      </c>
      <c r="G13" s="246" t="s">
        <v>231</v>
      </c>
      <c r="H13" s="247">
        <v>5</v>
      </c>
      <c r="I13" s="247">
        <v>1</v>
      </c>
      <c r="J13" s="247">
        <v>0</v>
      </c>
      <c r="K13" s="248">
        <v>5000000</v>
      </c>
      <c r="L13" s="248">
        <v>5000000</v>
      </c>
      <c r="M13" s="248">
        <v>0</v>
      </c>
      <c r="N13" s="248">
        <v>0</v>
      </c>
      <c r="O13" s="248">
        <v>0</v>
      </c>
      <c r="P13" s="248">
        <v>0</v>
      </c>
      <c r="Q13" s="248">
        <f>O13-K13</f>
        <v>-5000000</v>
      </c>
    </row>
    <row r="14" spans="1:17" s="249" customFormat="1" ht="13.5" customHeight="1">
      <c r="A14" s="243"/>
      <c r="B14" s="244"/>
      <c r="C14" s="244">
        <v>2</v>
      </c>
      <c r="D14" s="547"/>
      <c r="E14" s="524"/>
      <c r="F14" s="250"/>
      <c r="G14" s="251"/>
      <c r="H14" s="252"/>
      <c r="I14" s="248"/>
      <c r="J14" s="248"/>
      <c r="K14" s="248"/>
      <c r="L14" s="248"/>
      <c r="M14" s="248"/>
      <c r="N14" s="248"/>
      <c r="O14" s="248"/>
      <c r="P14" s="248"/>
      <c r="Q14" s="248"/>
    </row>
    <row r="15" spans="1:17" s="249" customFormat="1" ht="24.75">
      <c r="A15" s="243"/>
      <c r="B15" s="243"/>
      <c r="C15" s="243"/>
      <c r="D15" s="547">
        <v>213</v>
      </c>
      <c r="E15" s="524" t="s">
        <v>638</v>
      </c>
      <c r="F15" s="519" t="s">
        <v>233</v>
      </c>
      <c r="G15" s="466" t="s">
        <v>231</v>
      </c>
      <c r="H15" s="248">
        <v>1</v>
      </c>
      <c r="I15" s="248">
        <v>1</v>
      </c>
      <c r="J15" s="248">
        <v>0</v>
      </c>
      <c r="K15" s="248">
        <v>4966451</v>
      </c>
      <c r="L15" s="248">
        <v>4966451</v>
      </c>
      <c r="M15" s="248">
        <v>0</v>
      </c>
      <c r="N15" s="248">
        <v>0</v>
      </c>
      <c r="O15" s="248">
        <v>0</v>
      </c>
      <c r="P15" s="248">
        <v>0</v>
      </c>
      <c r="Q15" s="248">
        <f>O15-K15</f>
        <v>-4966451</v>
      </c>
    </row>
    <row r="16" spans="1:17" s="249" customFormat="1" ht="36.75">
      <c r="A16" s="243"/>
      <c r="B16" s="243"/>
      <c r="C16" s="243"/>
      <c r="D16" s="548">
        <v>214</v>
      </c>
      <c r="E16" s="525" t="s">
        <v>1109</v>
      </c>
      <c r="F16" s="253" t="s">
        <v>234</v>
      </c>
      <c r="G16" s="254" t="s">
        <v>231</v>
      </c>
      <c r="H16" s="248">
        <v>4</v>
      </c>
      <c r="I16" s="248">
        <v>1</v>
      </c>
      <c r="J16" s="248">
        <v>0</v>
      </c>
      <c r="K16" s="248">
        <v>8000000</v>
      </c>
      <c r="L16" s="248">
        <v>8000000</v>
      </c>
      <c r="M16" s="248">
        <v>0</v>
      </c>
      <c r="N16" s="248">
        <v>0</v>
      </c>
      <c r="O16" s="248">
        <v>0</v>
      </c>
      <c r="P16" s="248">
        <v>0</v>
      </c>
      <c r="Q16" s="248">
        <f>O16-K16</f>
        <v>-8000000</v>
      </c>
    </row>
    <row r="17" spans="1:17" s="249" customFormat="1">
      <c r="A17" s="243"/>
      <c r="B17" s="243">
        <v>6</v>
      </c>
      <c r="C17" s="243"/>
      <c r="D17" s="548"/>
      <c r="E17" s="524"/>
      <c r="F17" s="255" t="s">
        <v>241</v>
      </c>
      <c r="G17" s="466"/>
      <c r="H17" s="248"/>
      <c r="I17" s="248"/>
      <c r="J17" s="248"/>
      <c r="K17" s="248"/>
      <c r="L17" s="248"/>
      <c r="M17" s="248"/>
      <c r="N17" s="248"/>
      <c r="O17" s="248"/>
      <c r="P17" s="248"/>
      <c r="Q17" s="248"/>
    </row>
    <row r="18" spans="1:17" s="249" customFormat="1" ht="24.75">
      <c r="A18" s="243"/>
      <c r="B18" s="243"/>
      <c r="C18" s="243">
        <v>9</v>
      </c>
      <c r="D18" s="548"/>
      <c r="E18" s="524"/>
      <c r="F18" s="256" t="s">
        <v>250</v>
      </c>
      <c r="G18" s="466"/>
      <c r="H18" s="248"/>
      <c r="I18" s="248"/>
      <c r="J18" s="248"/>
      <c r="K18" s="248"/>
      <c r="L18" s="248"/>
      <c r="M18" s="248"/>
      <c r="N18" s="248"/>
      <c r="O18" s="248"/>
      <c r="P18" s="248"/>
      <c r="Q18" s="248"/>
    </row>
    <row r="19" spans="1:17" s="249" customFormat="1" ht="24.75">
      <c r="A19" s="243"/>
      <c r="B19" s="243"/>
      <c r="C19" s="243"/>
      <c r="D19" s="548">
        <v>227</v>
      </c>
      <c r="E19" s="525" t="s">
        <v>1110</v>
      </c>
      <c r="F19" s="256" t="s">
        <v>252</v>
      </c>
      <c r="G19" s="466" t="s">
        <v>231</v>
      </c>
      <c r="H19" s="248">
        <v>3</v>
      </c>
      <c r="I19" s="248">
        <v>1</v>
      </c>
      <c r="J19" s="248">
        <v>0</v>
      </c>
      <c r="K19" s="248">
        <v>3238699</v>
      </c>
      <c r="L19" s="248">
        <v>3238699</v>
      </c>
      <c r="M19" s="248">
        <v>0</v>
      </c>
      <c r="N19" s="248">
        <v>0</v>
      </c>
      <c r="O19" s="248">
        <v>0</v>
      </c>
      <c r="P19" s="248">
        <v>0</v>
      </c>
      <c r="Q19" s="248">
        <f>O19-K19</f>
        <v>-3238699</v>
      </c>
    </row>
    <row r="20" spans="1:17" s="249" customFormat="1">
      <c r="A20" s="243">
        <v>2</v>
      </c>
      <c r="B20" s="243"/>
      <c r="C20" s="243"/>
      <c r="D20" s="548"/>
      <c r="E20" s="524"/>
      <c r="F20" s="255" t="s">
        <v>223</v>
      </c>
      <c r="G20" s="466"/>
      <c r="H20" s="248"/>
      <c r="I20" s="248"/>
      <c r="J20" s="248"/>
      <c r="K20" s="248"/>
      <c r="L20" s="248"/>
      <c r="M20" s="248"/>
      <c r="N20" s="248"/>
      <c r="O20" s="248"/>
      <c r="P20" s="248"/>
      <c r="Q20" s="248"/>
    </row>
    <row r="21" spans="1:17" s="249" customFormat="1">
      <c r="A21" s="243"/>
      <c r="B21" s="243">
        <v>1</v>
      </c>
      <c r="C21" s="243"/>
      <c r="D21" s="548"/>
      <c r="E21" s="524"/>
      <c r="F21" s="255" t="s">
        <v>278</v>
      </c>
      <c r="G21" s="466"/>
      <c r="H21" s="248"/>
      <c r="I21" s="248"/>
      <c r="J21" s="248"/>
      <c r="K21" s="248"/>
      <c r="L21" s="248"/>
      <c r="M21" s="248"/>
      <c r="N21" s="248"/>
      <c r="O21" s="248"/>
      <c r="P21" s="248"/>
      <c r="Q21" s="248"/>
    </row>
    <row r="22" spans="1:17" s="249" customFormat="1" ht="24.75">
      <c r="A22" s="243"/>
      <c r="B22" s="243"/>
      <c r="C22" s="243">
        <v>3</v>
      </c>
      <c r="D22" s="548"/>
      <c r="E22" s="524"/>
      <c r="F22" s="256" t="s">
        <v>282</v>
      </c>
      <c r="G22" s="466"/>
      <c r="H22" s="248"/>
      <c r="I22" s="248"/>
      <c r="J22" s="248"/>
      <c r="K22" s="248"/>
      <c r="L22" s="248"/>
      <c r="M22" s="248"/>
      <c r="N22" s="248"/>
      <c r="O22" s="248"/>
      <c r="P22" s="248"/>
      <c r="Q22" s="248"/>
    </row>
    <row r="23" spans="1:17" s="249" customFormat="1" ht="24.75">
      <c r="A23" s="243"/>
      <c r="B23" s="243"/>
      <c r="C23" s="243"/>
      <c r="D23" s="548">
        <v>206</v>
      </c>
      <c r="E23" s="524" t="s">
        <v>678</v>
      </c>
      <c r="F23" s="256" t="s">
        <v>283</v>
      </c>
      <c r="G23" s="466" t="s">
        <v>284</v>
      </c>
      <c r="H23" s="248">
        <v>162</v>
      </c>
      <c r="I23" s="248">
        <v>40</v>
      </c>
      <c r="J23" s="248">
        <v>9.5299999999999994</v>
      </c>
      <c r="K23" s="248">
        <v>5000000</v>
      </c>
      <c r="L23" s="248">
        <v>5000000</v>
      </c>
      <c r="M23" s="248">
        <v>0</v>
      </c>
      <c r="N23" s="248">
        <v>0</v>
      </c>
      <c r="O23" s="248">
        <v>0</v>
      </c>
      <c r="P23" s="248">
        <v>0</v>
      </c>
      <c r="Q23" s="248">
        <f>O23-K23</f>
        <v>-5000000</v>
      </c>
    </row>
    <row r="24" spans="1:17" s="249" customFormat="1">
      <c r="A24" s="243"/>
      <c r="B24" s="243">
        <v>2</v>
      </c>
      <c r="C24" s="243"/>
      <c r="D24" s="548"/>
      <c r="E24" s="524"/>
      <c r="F24" s="256" t="s">
        <v>291</v>
      </c>
      <c r="G24" s="466"/>
      <c r="H24" s="248"/>
      <c r="I24" s="248"/>
      <c r="J24" s="248"/>
      <c r="K24" s="248"/>
      <c r="L24" s="248"/>
      <c r="M24" s="248"/>
      <c r="N24" s="248"/>
      <c r="O24" s="248"/>
      <c r="P24" s="248"/>
      <c r="Q24" s="248"/>
    </row>
    <row r="25" spans="1:17" s="249" customFormat="1">
      <c r="A25" s="243"/>
      <c r="B25" s="243"/>
      <c r="C25" s="243">
        <v>3</v>
      </c>
      <c r="D25" s="548"/>
      <c r="E25" s="524"/>
      <c r="F25" s="255" t="s">
        <v>303</v>
      </c>
      <c r="G25" s="466"/>
      <c r="H25" s="248"/>
      <c r="I25" s="248"/>
      <c r="J25" s="248"/>
      <c r="K25" s="248"/>
      <c r="L25" s="248"/>
      <c r="M25" s="248"/>
      <c r="N25" s="248"/>
      <c r="O25" s="248"/>
      <c r="P25" s="248"/>
      <c r="Q25" s="248"/>
    </row>
    <row r="26" spans="1:17" s="249" customFormat="1" ht="36.75">
      <c r="A26" s="216"/>
      <c r="B26" s="549"/>
      <c r="C26" s="549"/>
      <c r="D26" s="548">
        <v>222</v>
      </c>
      <c r="E26" s="524" t="s">
        <v>646</v>
      </c>
      <c r="F26" s="256" t="s">
        <v>304</v>
      </c>
      <c r="G26" s="466" t="s">
        <v>294</v>
      </c>
      <c r="H26" s="248">
        <v>157090</v>
      </c>
      <c r="I26" s="248">
        <v>15000</v>
      </c>
      <c r="J26" s="248">
        <v>35650</v>
      </c>
      <c r="K26" s="248">
        <v>5150000</v>
      </c>
      <c r="L26" s="248">
        <v>5150000</v>
      </c>
      <c r="M26" s="248">
        <v>0</v>
      </c>
      <c r="N26" s="248">
        <v>0</v>
      </c>
      <c r="O26" s="248">
        <v>0</v>
      </c>
      <c r="P26" s="248">
        <v>0</v>
      </c>
      <c r="Q26" s="248">
        <f>O26-K26</f>
        <v>-5150000</v>
      </c>
    </row>
    <row r="27" spans="1:17" ht="39.75" customHeight="1">
      <c r="A27" s="145"/>
      <c r="B27" s="145"/>
      <c r="C27" s="145"/>
      <c r="D27" s="147"/>
      <c r="E27" s="526"/>
      <c r="F27" s="197"/>
      <c r="G27" s="467"/>
      <c r="H27" s="145"/>
      <c r="I27" s="144"/>
      <c r="J27" s="144"/>
      <c r="K27" s="144"/>
      <c r="L27" s="144"/>
      <c r="M27" s="144"/>
      <c r="N27" s="144"/>
      <c r="O27" s="143"/>
      <c r="P27" s="143"/>
      <c r="Q27" s="143"/>
    </row>
    <row r="28" spans="1:17">
      <c r="A28" s="145"/>
      <c r="B28" s="145"/>
      <c r="C28" s="145"/>
      <c r="D28" s="196"/>
      <c r="E28" s="527"/>
      <c r="F28" s="197"/>
      <c r="G28" s="467"/>
      <c r="H28" s="145"/>
      <c r="I28" s="144"/>
      <c r="J28" s="144"/>
      <c r="K28" s="144"/>
      <c r="L28" s="144"/>
      <c r="M28" s="144"/>
      <c r="N28" s="144"/>
      <c r="O28" s="143"/>
      <c r="P28" s="143"/>
      <c r="Q28" s="143"/>
    </row>
    <row r="29" spans="1:17">
      <c r="A29" s="145"/>
      <c r="B29" s="145"/>
      <c r="C29" s="145"/>
      <c r="D29" s="196"/>
      <c r="E29" s="527"/>
      <c r="F29" s="197"/>
      <c r="G29" s="467"/>
      <c r="H29" s="145"/>
      <c r="I29" s="144"/>
      <c r="J29" s="144"/>
      <c r="K29" s="144"/>
      <c r="L29" s="144"/>
      <c r="M29" s="144"/>
      <c r="N29" s="144"/>
      <c r="O29" s="143"/>
      <c r="P29" s="143"/>
      <c r="Q29" s="143"/>
    </row>
    <row r="30" spans="1:17">
      <c r="A30" s="145"/>
      <c r="B30" s="145"/>
      <c r="C30" s="145"/>
      <c r="D30" s="145"/>
      <c r="E30" s="527"/>
      <c r="F30" s="145"/>
      <c r="G30" s="467"/>
      <c r="H30" s="145"/>
      <c r="I30" s="144"/>
      <c r="J30" s="144"/>
      <c r="K30" s="144"/>
      <c r="L30" s="144"/>
      <c r="M30" s="144"/>
      <c r="N30" s="144"/>
      <c r="O30" s="143"/>
      <c r="P30" s="143"/>
      <c r="Q30" s="143"/>
    </row>
    <row r="31" spans="1:17">
      <c r="A31" s="145"/>
      <c r="B31" s="145"/>
      <c r="C31" s="145"/>
      <c r="D31" s="145"/>
      <c r="E31" s="527"/>
      <c r="F31" s="145"/>
      <c r="G31" s="467"/>
      <c r="H31" s="145"/>
      <c r="I31" s="144"/>
      <c r="J31" s="144"/>
      <c r="K31" s="144"/>
      <c r="L31" s="144"/>
      <c r="M31" s="144"/>
      <c r="N31" s="144"/>
      <c r="O31" s="143"/>
      <c r="P31" s="143"/>
      <c r="Q31" s="143"/>
    </row>
    <row r="32" spans="1:17">
      <c r="A32" s="145"/>
      <c r="B32" s="145"/>
      <c r="C32" s="145"/>
      <c r="D32" s="145"/>
      <c r="E32" s="527"/>
      <c r="F32" s="145"/>
      <c r="G32" s="467"/>
      <c r="H32" s="145"/>
      <c r="I32" s="144"/>
      <c r="J32" s="144"/>
      <c r="K32" s="144"/>
      <c r="L32" s="144"/>
      <c r="M32" s="144"/>
      <c r="N32" s="144"/>
      <c r="O32" s="143"/>
      <c r="P32" s="143"/>
      <c r="Q32" s="143"/>
    </row>
    <row r="33" spans="1:17">
      <c r="A33" s="145"/>
      <c r="B33" s="145"/>
      <c r="C33" s="145"/>
      <c r="D33" s="145"/>
      <c r="E33" s="527"/>
      <c r="F33" s="145"/>
      <c r="G33" s="467"/>
      <c r="H33" s="145"/>
      <c r="I33" s="144"/>
      <c r="J33" s="144"/>
      <c r="K33" s="144"/>
      <c r="L33" s="144"/>
      <c r="M33" s="144"/>
      <c r="N33" s="144"/>
      <c r="O33" s="143"/>
      <c r="P33" s="143"/>
      <c r="Q33" s="143"/>
    </row>
    <row r="34" spans="1:17">
      <c r="A34" s="145"/>
      <c r="B34" s="145"/>
      <c r="C34" s="145"/>
      <c r="D34" s="145"/>
      <c r="E34" s="527"/>
      <c r="F34" s="146" t="s">
        <v>202</v>
      </c>
      <c r="G34" s="467"/>
      <c r="H34" s="145"/>
      <c r="I34" s="144"/>
      <c r="J34" s="144"/>
      <c r="K34" s="198">
        <f t="shared" ref="K34:Q34" si="0">K13+K15+K16+K19+K23+K26</f>
        <v>31355150</v>
      </c>
      <c r="L34" s="198">
        <f t="shared" si="0"/>
        <v>31355150</v>
      </c>
      <c r="M34" s="198">
        <f t="shared" si="0"/>
        <v>0</v>
      </c>
      <c r="N34" s="198">
        <f t="shared" si="0"/>
        <v>0</v>
      </c>
      <c r="O34" s="198">
        <f t="shared" si="0"/>
        <v>0</v>
      </c>
      <c r="P34" s="198">
        <f t="shared" si="0"/>
        <v>0</v>
      </c>
      <c r="Q34" s="198">
        <f t="shared" si="0"/>
        <v>-31355150</v>
      </c>
    </row>
    <row r="35" spans="1:17">
      <c r="A35" s="142"/>
      <c r="B35" s="142"/>
      <c r="C35" s="142"/>
      <c r="D35" s="142"/>
      <c r="E35" s="528"/>
      <c r="F35" s="142"/>
      <c r="G35" s="468"/>
      <c r="H35" s="142"/>
      <c r="I35" s="141"/>
      <c r="J35" s="141"/>
      <c r="K35" s="141"/>
      <c r="L35" s="141"/>
      <c r="M35" s="141"/>
      <c r="N35" s="141"/>
      <c r="O35" s="140"/>
      <c r="P35" s="140"/>
      <c r="Q35" s="140"/>
    </row>
    <row r="36" spans="1:17">
      <c r="D36" s="755"/>
      <c r="E36" s="755"/>
      <c r="F36" s="755"/>
      <c r="G36" s="755"/>
      <c r="H36" s="754"/>
      <c r="I36" s="754"/>
      <c r="J36" s="754"/>
      <c r="K36" s="753"/>
      <c r="L36" s="753"/>
      <c r="M36" s="753"/>
      <c r="N36" s="753"/>
      <c r="O36" s="753"/>
      <c r="P36" s="753"/>
      <c r="Q36" s="753"/>
    </row>
    <row r="86" spans="1:17">
      <c r="A86" s="440"/>
      <c r="B86" s="440"/>
      <c r="C86" s="440"/>
      <c r="D86" s="440"/>
      <c r="E86" s="529"/>
      <c r="F86" s="440"/>
      <c r="G86" s="469"/>
      <c r="H86" s="440"/>
      <c r="I86" s="440"/>
      <c r="J86" s="440"/>
      <c r="K86" s="440"/>
      <c r="L86" s="440"/>
      <c r="M86" s="440"/>
      <c r="N86" s="440"/>
      <c r="O86" s="440"/>
      <c r="P86" s="440"/>
      <c r="Q86" s="440"/>
    </row>
  </sheetData>
  <mergeCells count="18">
    <mergeCell ref="A7:A9"/>
    <mergeCell ref="B7:B9"/>
    <mergeCell ref="C7:C9"/>
    <mergeCell ref="D7:D9"/>
    <mergeCell ref="E7:E9"/>
    <mergeCell ref="F7:F9"/>
    <mergeCell ref="G7:G9"/>
    <mergeCell ref="K36:Q36"/>
    <mergeCell ref="H36:J36"/>
    <mergeCell ref="D36:G36"/>
    <mergeCell ref="H7:Q7"/>
    <mergeCell ref="H8:J8"/>
    <mergeCell ref="K8:Q8"/>
    <mergeCell ref="A1:Q2"/>
    <mergeCell ref="A4:O4"/>
    <mergeCell ref="P4:Q4"/>
    <mergeCell ref="A5:O5"/>
    <mergeCell ref="P5:Q5"/>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zoomScaleNormal="100" zoomScaleSheetLayoutView="70" zoomScalePageLayoutView="110" workbookViewId="0">
      <selection activeCell="F29" sqref="F29"/>
    </sheetView>
  </sheetViews>
  <sheetFormatPr baseColWidth="10" defaultColWidth="11.42578125" defaultRowHeight="15"/>
  <cols>
    <col min="1" max="1" width="13" style="581" customWidth="1"/>
    <col min="2" max="2" width="46.85546875" style="581" customWidth="1"/>
    <col min="3" max="3" width="16.140625" style="581" customWidth="1"/>
    <col min="4" max="4" width="23.140625" style="581" customWidth="1"/>
    <col min="5" max="5" width="23.7109375" style="581" customWidth="1"/>
    <col min="6" max="6" width="21.42578125" style="581" customWidth="1"/>
    <col min="7" max="7" width="53.7109375" style="581" customWidth="1"/>
    <col min="8" max="16384" width="11.42578125" style="581"/>
  </cols>
  <sheetData>
    <row r="1" spans="1:7" s="591" customFormat="1" ht="24.95" customHeight="1">
      <c r="A1" s="766" t="s">
        <v>158</v>
      </c>
      <c r="B1" s="766"/>
      <c r="C1" s="766"/>
      <c r="D1" s="766"/>
      <c r="E1" s="766"/>
      <c r="F1" s="766"/>
      <c r="G1" s="766"/>
    </row>
    <row r="2" spans="1:7" s="137" customFormat="1" ht="7.9" customHeight="1">
      <c r="A2" s="269"/>
      <c r="B2" s="269"/>
      <c r="C2" s="269"/>
      <c r="D2" s="269"/>
      <c r="E2" s="269"/>
      <c r="F2" s="269"/>
      <c r="G2" s="269"/>
    </row>
    <row r="3" spans="1:7" s="137" customFormat="1" ht="19.149999999999999" customHeight="1">
      <c r="A3" s="767" t="s">
        <v>484</v>
      </c>
      <c r="B3" s="768"/>
      <c r="C3" s="768"/>
      <c r="D3" s="768"/>
      <c r="E3" s="768"/>
      <c r="F3" s="768"/>
      <c r="G3" s="769"/>
    </row>
    <row r="4" spans="1:7" s="137" customFormat="1" ht="19.149999999999999" customHeight="1">
      <c r="A4" s="767" t="s">
        <v>363</v>
      </c>
      <c r="B4" s="768"/>
      <c r="C4" s="768"/>
      <c r="D4" s="768"/>
      <c r="E4" s="768"/>
      <c r="F4" s="768"/>
      <c r="G4" s="769"/>
    </row>
    <row r="5" spans="1:7" s="591" customFormat="1" ht="4.9000000000000004" customHeight="1">
      <c r="A5" s="592"/>
      <c r="B5" s="592"/>
      <c r="C5" s="592"/>
      <c r="D5" s="592"/>
      <c r="E5" s="592"/>
      <c r="F5" s="592"/>
      <c r="G5" s="592"/>
    </row>
    <row r="6" spans="1:7" ht="31.9" customHeight="1">
      <c r="A6" s="770" t="s">
        <v>159</v>
      </c>
      <c r="B6" s="770" t="s">
        <v>165</v>
      </c>
      <c r="C6" s="771" t="s">
        <v>160</v>
      </c>
      <c r="D6" s="773" t="s">
        <v>161</v>
      </c>
      <c r="E6" s="774"/>
      <c r="F6" s="774"/>
      <c r="G6" s="771" t="s">
        <v>162</v>
      </c>
    </row>
    <row r="7" spans="1:7" ht="19.899999999999999" customHeight="1">
      <c r="A7" s="770"/>
      <c r="B7" s="770"/>
      <c r="C7" s="772"/>
      <c r="D7" s="129" t="s">
        <v>163</v>
      </c>
      <c r="E7" s="129" t="s">
        <v>190</v>
      </c>
      <c r="F7" s="130" t="s">
        <v>164</v>
      </c>
      <c r="G7" s="772"/>
    </row>
    <row r="8" spans="1:7" ht="22.5">
      <c r="A8" s="584" t="s">
        <v>692</v>
      </c>
      <c r="B8" s="584" t="s">
        <v>691</v>
      </c>
      <c r="C8" s="583">
        <f t="shared" ref="C8:C37" si="0">IFERROR(F8/D8*100,0)</f>
        <v>0</v>
      </c>
      <c r="D8" s="268">
        <v>3000000</v>
      </c>
      <c r="E8" s="587">
        <v>0</v>
      </c>
      <c r="F8" s="587">
        <v>0</v>
      </c>
      <c r="G8" s="582"/>
    </row>
    <row r="9" spans="1:7" ht="22.5">
      <c r="A9" s="584" t="s">
        <v>680</v>
      </c>
      <c r="B9" s="584" t="s">
        <v>679</v>
      </c>
      <c r="C9" s="583">
        <f t="shared" si="0"/>
        <v>0</v>
      </c>
      <c r="D9" s="268">
        <v>2400000</v>
      </c>
      <c r="E9" s="587">
        <v>0</v>
      </c>
      <c r="F9" s="587">
        <v>0</v>
      </c>
      <c r="G9" s="582"/>
    </row>
    <row r="10" spans="1:7" ht="33.75">
      <c r="A10" s="584" t="s">
        <v>650</v>
      </c>
      <c r="B10" s="584" t="s">
        <v>649</v>
      </c>
      <c r="C10" s="583">
        <f t="shared" si="0"/>
        <v>0</v>
      </c>
      <c r="D10" s="268">
        <v>2000000</v>
      </c>
      <c r="E10" s="587">
        <v>700000</v>
      </c>
      <c r="F10" s="587">
        <v>0</v>
      </c>
      <c r="G10" s="582"/>
    </row>
    <row r="11" spans="1:7" ht="15" customHeight="1">
      <c r="A11" s="584" t="s">
        <v>642</v>
      </c>
      <c r="B11" s="584" t="s">
        <v>641</v>
      </c>
      <c r="C11" s="583">
        <f t="shared" si="0"/>
        <v>0</v>
      </c>
      <c r="D11" s="268">
        <v>0</v>
      </c>
      <c r="E11" s="587">
        <v>0</v>
      </c>
      <c r="F11" s="587">
        <v>0</v>
      </c>
      <c r="G11" s="582"/>
    </row>
    <row r="12" spans="1:7">
      <c r="A12" s="584" t="s">
        <v>638</v>
      </c>
      <c r="B12" s="584" t="s">
        <v>637</v>
      </c>
      <c r="C12" s="583">
        <f t="shared" si="0"/>
        <v>0</v>
      </c>
      <c r="D12" s="268">
        <v>11824885</v>
      </c>
      <c r="E12" s="587">
        <v>2355158</v>
      </c>
      <c r="F12" s="587">
        <v>0</v>
      </c>
      <c r="G12" s="582"/>
    </row>
    <row r="13" spans="1:7" ht="29.25" customHeight="1">
      <c r="A13" s="584" t="s">
        <v>644</v>
      </c>
      <c r="B13" s="584" t="s">
        <v>643</v>
      </c>
      <c r="C13" s="583">
        <f t="shared" si="0"/>
        <v>0</v>
      </c>
      <c r="D13" s="268">
        <v>31811523</v>
      </c>
      <c r="E13" s="587">
        <v>0</v>
      </c>
      <c r="F13" s="587">
        <v>0</v>
      </c>
      <c r="G13" s="582"/>
    </row>
    <row r="14" spans="1:7" ht="33.75">
      <c r="A14" s="584" t="s">
        <v>678</v>
      </c>
      <c r="B14" s="584" t="s">
        <v>677</v>
      </c>
      <c r="C14" s="583">
        <f t="shared" si="0"/>
        <v>0</v>
      </c>
      <c r="D14" s="268">
        <v>5000000</v>
      </c>
      <c r="E14" s="587">
        <v>1750000</v>
      </c>
      <c r="F14" s="587">
        <v>0</v>
      </c>
      <c r="G14" s="582"/>
    </row>
    <row r="15" spans="1:7" ht="22.5">
      <c r="A15" s="584" t="s">
        <v>676</v>
      </c>
      <c r="B15" s="584" t="s">
        <v>675</v>
      </c>
      <c r="C15" s="583">
        <f t="shared" si="0"/>
        <v>0</v>
      </c>
      <c r="D15" s="268">
        <v>750000</v>
      </c>
      <c r="E15" s="587">
        <v>0</v>
      </c>
      <c r="F15" s="587">
        <v>0</v>
      </c>
      <c r="G15" s="582"/>
    </row>
    <row r="16" spans="1:7" ht="33.75">
      <c r="A16" s="584" t="s">
        <v>672</v>
      </c>
      <c r="B16" s="584" t="s">
        <v>671</v>
      </c>
      <c r="C16" s="583">
        <f t="shared" si="0"/>
        <v>0</v>
      </c>
      <c r="D16" s="268">
        <v>1458669</v>
      </c>
      <c r="E16" s="587">
        <v>0</v>
      </c>
      <c r="F16" s="587">
        <v>0</v>
      </c>
      <c r="G16" s="582"/>
    </row>
    <row r="17" spans="1:7" ht="22.5">
      <c r="A17" s="588" t="s">
        <v>668</v>
      </c>
      <c r="B17" s="588" t="s">
        <v>667</v>
      </c>
      <c r="C17" s="589">
        <f t="shared" si="0"/>
        <v>0</v>
      </c>
      <c r="D17" s="268">
        <v>9000000</v>
      </c>
      <c r="E17" s="587">
        <v>0</v>
      </c>
      <c r="F17" s="587">
        <v>0</v>
      </c>
      <c r="G17" s="582"/>
    </row>
    <row r="18" spans="1:7">
      <c r="A18" s="588" t="s">
        <v>664</v>
      </c>
      <c r="B18" s="588" t="s">
        <v>663</v>
      </c>
      <c r="C18" s="589">
        <f t="shared" si="0"/>
        <v>0</v>
      </c>
      <c r="D18" s="268">
        <v>8000000</v>
      </c>
      <c r="E18" s="587">
        <v>0</v>
      </c>
      <c r="F18" s="587">
        <v>0</v>
      </c>
      <c r="G18" s="582"/>
    </row>
    <row r="19" spans="1:7" ht="22.5">
      <c r="A19" s="588" t="s">
        <v>662</v>
      </c>
      <c r="B19" s="588" t="s">
        <v>661</v>
      </c>
      <c r="C19" s="589">
        <f t="shared" si="0"/>
        <v>0</v>
      </c>
      <c r="D19" s="268">
        <v>11244000</v>
      </c>
      <c r="E19" s="587">
        <v>0</v>
      </c>
      <c r="F19" s="587">
        <v>0</v>
      </c>
      <c r="G19" s="582"/>
    </row>
    <row r="20" spans="1:7" ht="33.75">
      <c r="A20" s="588" t="s">
        <v>660</v>
      </c>
      <c r="B20" s="588" t="s">
        <v>659</v>
      </c>
      <c r="C20" s="589">
        <f t="shared" si="0"/>
        <v>0</v>
      </c>
      <c r="D20" s="268">
        <v>18239609</v>
      </c>
      <c r="E20" s="587">
        <v>0</v>
      </c>
      <c r="F20" s="587">
        <v>0</v>
      </c>
      <c r="G20" s="582"/>
    </row>
    <row r="21" spans="1:7" ht="33.75">
      <c r="A21" s="584" t="s">
        <v>646</v>
      </c>
      <c r="B21" s="584" t="s">
        <v>645</v>
      </c>
      <c r="C21" s="583">
        <f t="shared" si="0"/>
        <v>0</v>
      </c>
      <c r="D21" s="268">
        <v>5150000</v>
      </c>
      <c r="E21" s="587">
        <v>1802500</v>
      </c>
      <c r="F21" s="587">
        <v>0</v>
      </c>
      <c r="G21" s="582"/>
    </row>
    <row r="22" spans="1:7" ht="33.75">
      <c r="A22" s="584" t="s">
        <v>640</v>
      </c>
      <c r="B22" s="584" t="s">
        <v>639</v>
      </c>
      <c r="C22" s="583">
        <f t="shared" si="0"/>
        <v>0</v>
      </c>
      <c r="D22" s="268">
        <v>5000000</v>
      </c>
      <c r="E22" s="587">
        <v>1750000</v>
      </c>
      <c r="F22" s="587">
        <v>0</v>
      </c>
      <c r="G22" s="582"/>
    </row>
    <row r="23" spans="1:7" ht="33.75">
      <c r="A23" s="584" t="s">
        <v>634</v>
      </c>
      <c r="B23" s="584" t="s">
        <v>633</v>
      </c>
      <c r="C23" s="583">
        <f t="shared" si="0"/>
        <v>0</v>
      </c>
      <c r="D23" s="268">
        <v>8000000</v>
      </c>
      <c r="E23" s="587">
        <v>2800000</v>
      </c>
      <c r="F23" s="587">
        <v>0</v>
      </c>
      <c r="G23" s="582"/>
    </row>
    <row r="24" spans="1:7" ht="33.75">
      <c r="A24" s="584" t="s">
        <v>688</v>
      </c>
      <c r="B24" s="584" t="s">
        <v>687</v>
      </c>
      <c r="C24" s="583">
        <f t="shared" si="0"/>
        <v>0</v>
      </c>
      <c r="D24" s="268">
        <v>40000002</v>
      </c>
      <c r="E24" s="587">
        <v>0</v>
      </c>
      <c r="F24" s="587">
        <v>0</v>
      </c>
      <c r="G24" s="582"/>
    </row>
    <row r="25" spans="1:7" ht="33.75">
      <c r="A25" s="584" t="s">
        <v>684</v>
      </c>
      <c r="B25" s="584" t="s">
        <v>683</v>
      </c>
      <c r="C25" s="583">
        <f t="shared" si="0"/>
        <v>0</v>
      </c>
      <c r="D25" s="268">
        <v>5000000</v>
      </c>
      <c r="E25" s="587">
        <v>1133544</v>
      </c>
      <c r="F25" s="587">
        <v>0</v>
      </c>
      <c r="G25" s="582"/>
    </row>
    <row r="26" spans="1:7" ht="33.75">
      <c r="A26" s="584" t="s">
        <v>682</v>
      </c>
      <c r="B26" s="584" t="s">
        <v>681</v>
      </c>
      <c r="C26" s="583">
        <f t="shared" si="0"/>
        <v>0</v>
      </c>
      <c r="D26" s="268">
        <v>10000000</v>
      </c>
      <c r="E26" s="587">
        <v>0</v>
      </c>
      <c r="F26" s="587">
        <v>0</v>
      </c>
      <c r="G26" s="582"/>
    </row>
    <row r="27" spans="1:7" ht="39.75" customHeight="1">
      <c r="A27" s="584" t="s">
        <v>674</v>
      </c>
      <c r="B27" s="584" t="s">
        <v>673</v>
      </c>
      <c r="C27" s="583">
        <f t="shared" si="0"/>
        <v>0</v>
      </c>
      <c r="D27" s="268">
        <v>3000000</v>
      </c>
      <c r="E27" s="587">
        <v>1050000</v>
      </c>
      <c r="F27" s="587">
        <v>0</v>
      </c>
      <c r="G27" s="582"/>
    </row>
    <row r="28" spans="1:7" ht="33.75">
      <c r="A28" s="588" t="s">
        <v>666</v>
      </c>
      <c r="B28" s="588" t="s">
        <v>665</v>
      </c>
      <c r="C28" s="589">
        <f t="shared" si="0"/>
        <v>0</v>
      </c>
      <c r="D28" s="268">
        <v>16000000</v>
      </c>
      <c r="E28" s="587">
        <v>6600000</v>
      </c>
      <c r="F28" s="587">
        <v>0</v>
      </c>
      <c r="G28" s="582"/>
    </row>
    <row r="29" spans="1:7" ht="22.5">
      <c r="A29" s="584" t="s">
        <v>648</v>
      </c>
      <c r="B29" s="584" t="s">
        <v>647</v>
      </c>
      <c r="C29" s="583">
        <f t="shared" si="0"/>
        <v>0</v>
      </c>
      <c r="D29" s="268">
        <v>8000000</v>
      </c>
      <c r="E29" s="587">
        <v>2800000</v>
      </c>
      <c r="F29" s="587">
        <v>0</v>
      </c>
      <c r="G29" s="582"/>
    </row>
    <row r="30" spans="1:7" ht="45">
      <c r="A30" s="584" t="s">
        <v>636</v>
      </c>
      <c r="B30" s="584" t="s">
        <v>635</v>
      </c>
      <c r="C30" s="583">
        <f t="shared" si="0"/>
        <v>0</v>
      </c>
      <c r="D30" s="268">
        <v>4000000</v>
      </c>
      <c r="E30" s="587">
        <v>1400000</v>
      </c>
      <c r="F30" s="587">
        <v>0</v>
      </c>
      <c r="G30" s="582"/>
    </row>
    <row r="31" spans="1:7" ht="22.5">
      <c r="A31" s="584" t="s">
        <v>690</v>
      </c>
      <c r="B31" s="584" t="s">
        <v>689</v>
      </c>
      <c r="C31" s="583">
        <f t="shared" si="0"/>
        <v>0</v>
      </c>
      <c r="D31" s="268">
        <v>32000000</v>
      </c>
      <c r="E31" s="587">
        <v>11200000</v>
      </c>
      <c r="F31" s="587">
        <v>0</v>
      </c>
      <c r="G31" s="582"/>
    </row>
    <row r="32" spans="1:7" ht="45">
      <c r="A32" s="584" t="s">
        <v>686</v>
      </c>
      <c r="B32" s="584" t="s">
        <v>685</v>
      </c>
      <c r="C32" s="583">
        <f t="shared" si="0"/>
        <v>0</v>
      </c>
      <c r="D32" s="268">
        <v>15000000</v>
      </c>
      <c r="E32" s="587">
        <v>5250000</v>
      </c>
      <c r="F32" s="587">
        <v>0</v>
      </c>
      <c r="G32" s="582"/>
    </row>
    <row r="33" spans="1:7" ht="78.75">
      <c r="A33" s="588" t="s">
        <v>670</v>
      </c>
      <c r="B33" s="588" t="s">
        <v>669</v>
      </c>
      <c r="C33" s="589">
        <f t="shared" si="0"/>
        <v>0</v>
      </c>
      <c r="D33" s="268">
        <v>0</v>
      </c>
      <c r="E33" s="587">
        <v>1278480.51</v>
      </c>
      <c r="F33" s="587">
        <v>1278480.51</v>
      </c>
      <c r="G33" s="590" t="s">
        <v>629</v>
      </c>
    </row>
    <row r="34" spans="1:7" ht="45">
      <c r="A34" s="588" t="s">
        <v>658</v>
      </c>
      <c r="B34" s="588" t="s">
        <v>657</v>
      </c>
      <c r="C34" s="589">
        <f t="shared" si="0"/>
        <v>0</v>
      </c>
      <c r="D34" s="268">
        <v>0</v>
      </c>
      <c r="E34" s="587">
        <v>1308982.1599999999</v>
      </c>
      <c r="F34" s="587">
        <v>1308982.1599999999</v>
      </c>
      <c r="G34" s="582" t="s">
        <v>630</v>
      </c>
    </row>
    <row r="35" spans="1:7" ht="22.5">
      <c r="A35" s="588" t="s">
        <v>656</v>
      </c>
      <c r="B35" s="588" t="s">
        <v>655</v>
      </c>
      <c r="C35" s="589">
        <f t="shared" si="0"/>
        <v>0</v>
      </c>
      <c r="D35" s="268">
        <v>0</v>
      </c>
      <c r="E35" s="587">
        <v>0</v>
      </c>
      <c r="F35" s="587">
        <v>0</v>
      </c>
      <c r="G35" s="582"/>
    </row>
    <row r="36" spans="1:7" ht="33.75">
      <c r="A36" s="588" t="s">
        <v>654</v>
      </c>
      <c r="B36" s="588" t="s">
        <v>653</v>
      </c>
      <c r="C36" s="589">
        <f t="shared" si="0"/>
        <v>0</v>
      </c>
      <c r="D36" s="268">
        <v>0</v>
      </c>
      <c r="E36" s="587">
        <v>3392270</v>
      </c>
      <c r="F36" s="587">
        <v>3392270</v>
      </c>
      <c r="G36" s="582" t="s">
        <v>631</v>
      </c>
    </row>
    <row r="37" spans="1:7" ht="22.5">
      <c r="A37" s="584" t="s">
        <v>652</v>
      </c>
      <c r="B37" s="584" t="s">
        <v>651</v>
      </c>
      <c r="C37" s="583">
        <f t="shared" si="0"/>
        <v>0</v>
      </c>
      <c r="D37" s="268">
        <v>0</v>
      </c>
      <c r="E37" s="587">
        <v>0</v>
      </c>
      <c r="F37" s="587">
        <v>0</v>
      </c>
      <c r="G37" s="582"/>
    </row>
    <row r="38" spans="1:7" ht="15" customHeight="1">
      <c r="A38" s="584"/>
      <c r="B38" s="584"/>
      <c r="C38" s="584"/>
      <c r="D38" s="588"/>
      <c r="E38" s="587"/>
      <c r="F38" s="587"/>
      <c r="G38" s="582"/>
    </row>
    <row r="39" spans="1:7" ht="15" customHeight="1">
      <c r="A39" s="584"/>
      <c r="B39" s="584"/>
      <c r="C39" s="584"/>
      <c r="D39" s="584"/>
      <c r="E39" s="586"/>
      <c r="F39" s="586"/>
      <c r="G39" s="582"/>
    </row>
    <row r="40" spans="1:7" ht="15" customHeight="1">
      <c r="A40" s="584"/>
      <c r="B40" s="585" t="s">
        <v>632</v>
      </c>
      <c r="C40" s="584"/>
      <c r="D40" s="583">
        <f>SUM(D8:D39)</f>
        <v>255878688</v>
      </c>
      <c r="E40" s="583">
        <f>SUM(E8:E39)</f>
        <v>46570934.669999994</v>
      </c>
      <c r="F40" s="583">
        <f>SUM(F8:F39)</f>
        <v>5979732.6699999999</v>
      </c>
      <c r="G40" s="582"/>
    </row>
    <row r="42" spans="1:7">
      <c r="D42" s="267"/>
      <c r="E42" s="267"/>
      <c r="F42" s="267"/>
    </row>
    <row r="43" spans="1:7">
      <c r="D43" s="267"/>
      <c r="E43" s="267"/>
      <c r="F43" s="267"/>
    </row>
    <row r="44" spans="1:7">
      <c r="D44" s="267"/>
      <c r="E44" s="267"/>
      <c r="F44" s="267"/>
    </row>
  </sheetData>
  <mergeCells count="8">
    <mergeCell ref="A1:G1"/>
    <mergeCell ref="A3:G3"/>
    <mergeCell ref="A4:G4"/>
    <mergeCell ref="A6:A7"/>
    <mergeCell ref="B6:B7"/>
    <mergeCell ref="C6:C7"/>
    <mergeCell ref="D6:F6"/>
    <mergeCell ref="G6:G7"/>
  </mergeCells>
  <printOptions horizontalCentered="1"/>
  <pageMargins left="0.39370078740157483" right="0.39370078740157483" top="1.3779527559055118" bottom="0.47244094488188981" header="0.39370078740157483" footer="0.19685039370078741"/>
  <pageSetup scale="59" fitToWidth="0" fitToHeight="0" orientation="landscape" r:id="rId1"/>
  <headerFooter scaleWithDoc="0">
    <oddHeader>&amp;C&amp;G</oddHeader>
    <oddFooter>&amp;C&amp;G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view="pageLayout" zoomScaleNormal="55" zoomScaleSheetLayoutView="70" workbookViewId="0">
      <selection activeCell="F29" sqref="F29"/>
    </sheetView>
  </sheetViews>
  <sheetFormatPr baseColWidth="10" defaultColWidth="8.7109375" defaultRowHeight="13.5"/>
  <cols>
    <col min="1" max="1" width="30.7109375" style="270" customWidth="1"/>
    <col min="2" max="2" width="30.7109375" style="271" customWidth="1"/>
    <col min="3" max="8" width="17.7109375" style="271" customWidth="1"/>
    <col min="9" max="11" width="17.7109375" style="270" customWidth="1"/>
    <col min="12" max="16384" width="8.7109375" style="270"/>
  </cols>
  <sheetData>
    <row r="1" spans="1:11" ht="35.1" customHeight="1">
      <c r="A1" s="784" t="s">
        <v>168</v>
      </c>
      <c r="B1" s="785"/>
      <c r="C1" s="785"/>
      <c r="D1" s="785"/>
      <c r="E1" s="785"/>
      <c r="F1" s="785"/>
      <c r="G1" s="785"/>
      <c r="H1" s="785"/>
      <c r="I1" s="785"/>
      <c r="J1" s="785"/>
      <c r="K1" s="786"/>
    </row>
    <row r="2" spans="1:11" ht="7.5" customHeight="1">
      <c r="A2" s="292"/>
      <c r="B2" s="287"/>
      <c r="C2" s="287"/>
      <c r="D2" s="287"/>
      <c r="E2" s="287"/>
      <c r="F2" s="287"/>
      <c r="G2" s="287"/>
      <c r="H2" s="287"/>
      <c r="I2" s="287"/>
      <c r="J2" s="287"/>
      <c r="K2" s="286"/>
    </row>
    <row r="3" spans="1:11" ht="20.100000000000001" customHeight="1">
      <c r="A3" s="781" t="s">
        <v>484</v>
      </c>
      <c r="B3" s="782"/>
      <c r="C3" s="782"/>
      <c r="D3" s="782"/>
      <c r="E3" s="782"/>
      <c r="F3" s="782"/>
      <c r="G3" s="782"/>
      <c r="H3" s="782"/>
      <c r="I3" s="782"/>
      <c r="J3" s="782"/>
      <c r="K3" s="783"/>
    </row>
    <row r="4" spans="1:11" ht="20.100000000000001" customHeight="1">
      <c r="A4" s="778" t="s">
        <v>693</v>
      </c>
      <c r="B4" s="779"/>
      <c r="C4" s="779"/>
      <c r="D4" s="779"/>
      <c r="E4" s="779"/>
      <c r="F4" s="779"/>
      <c r="G4" s="779"/>
      <c r="H4" s="779"/>
      <c r="I4" s="779"/>
      <c r="J4" s="779"/>
      <c r="K4" s="780"/>
    </row>
    <row r="5" spans="1:11" ht="6" customHeight="1">
      <c r="A5" s="291"/>
      <c r="B5" s="290"/>
      <c r="C5" s="290"/>
      <c r="D5" s="290"/>
      <c r="E5" s="290"/>
      <c r="F5" s="290"/>
      <c r="G5" s="290"/>
      <c r="H5" s="290"/>
      <c r="I5" s="287"/>
      <c r="J5" s="287"/>
      <c r="K5" s="286"/>
    </row>
    <row r="6" spans="1:11" ht="22.9" customHeight="1">
      <c r="A6" s="775" t="s">
        <v>169</v>
      </c>
      <c r="B6" s="776"/>
      <c r="C6" s="776"/>
      <c r="D6" s="776"/>
      <c r="E6" s="776"/>
      <c r="F6" s="776"/>
      <c r="G6" s="776"/>
      <c r="H6" s="776"/>
      <c r="I6" s="776"/>
      <c r="J6" s="776"/>
      <c r="K6" s="777"/>
    </row>
    <row r="7" spans="1:11" ht="6.75" customHeight="1">
      <c r="A7" s="289"/>
      <c r="B7" s="288"/>
      <c r="C7" s="288"/>
      <c r="D7" s="288"/>
      <c r="E7" s="288"/>
      <c r="F7" s="288"/>
      <c r="G7" s="288"/>
      <c r="H7" s="288"/>
      <c r="I7" s="287"/>
      <c r="J7" s="287"/>
      <c r="K7" s="286"/>
    </row>
    <row r="8" spans="1:11" ht="25.5">
      <c r="A8" s="285" t="s">
        <v>170</v>
      </c>
      <c r="B8" s="285" t="s">
        <v>171</v>
      </c>
      <c r="C8" s="285" t="s">
        <v>172</v>
      </c>
      <c r="D8" s="285" t="s">
        <v>173</v>
      </c>
      <c r="E8" s="285" t="s">
        <v>174</v>
      </c>
      <c r="F8" s="285" t="s">
        <v>175</v>
      </c>
      <c r="G8" s="285" t="s">
        <v>176</v>
      </c>
      <c r="H8" s="285" t="s">
        <v>177</v>
      </c>
      <c r="I8" s="285" t="s">
        <v>178</v>
      </c>
      <c r="J8" s="285" t="s">
        <v>191</v>
      </c>
      <c r="K8" s="285" t="s">
        <v>179</v>
      </c>
    </row>
    <row r="9" spans="1:11" ht="13.5" customHeight="1">
      <c r="A9" s="284" t="s">
        <v>1</v>
      </c>
      <c r="B9" s="284" t="s">
        <v>2</v>
      </c>
      <c r="C9" s="284" t="s">
        <v>6</v>
      </c>
      <c r="D9" s="284" t="s">
        <v>3</v>
      </c>
      <c r="E9" s="284" t="s">
        <v>4</v>
      </c>
      <c r="F9" s="284" t="s">
        <v>5</v>
      </c>
      <c r="G9" s="284" t="s">
        <v>7</v>
      </c>
      <c r="H9" s="284" t="s">
        <v>8</v>
      </c>
      <c r="I9" s="284" t="s">
        <v>9</v>
      </c>
      <c r="J9" s="284" t="s">
        <v>10</v>
      </c>
      <c r="K9" s="284" t="s">
        <v>11</v>
      </c>
    </row>
    <row r="10" spans="1:11" ht="83.65" customHeight="1">
      <c r="A10" s="283"/>
      <c r="B10" s="282"/>
      <c r="C10" s="282"/>
      <c r="D10" s="282"/>
      <c r="E10" s="281"/>
      <c r="F10" s="281"/>
      <c r="G10" s="282"/>
      <c r="H10" s="281"/>
      <c r="I10" s="281"/>
      <c r="J10" s="281"/>
      <c r="K10" s="280"/>
    </row>
    <row r="11" spans="1:11" ht="83.65" customHeight="1">
      <c r="A11" s="279"/>
      <c r="B11" s="278"/>
      <c r="C11" s="278"/>
      <c r="D11" s="278"/>
      <c r="E11" s="277"/>
      <c r="F11" s="277"/>
      <c r="G11" s="278"/>
      <c r="H11" s="277"/>
      <c r="I11" s="277"/>
      <c r="J11" s="277"/>
      <c r="K11" s="273"/>
    </row>
    <row r="12" spans="1:11" ht="83.65" customHeight="1">
      <c r="A12" s="279"/>
      <c r="B12" s="278"/>
      <c r="C12" s="278"/>
      <c r="D12" s="278"/>
      <c r="E12" s="277"/>
      <c r="F12" s="277"/>
      <c r="G12" s="278"/>
      <c r="H12" s="277"/>
      <c r="I12" s="277"/>
      <c r="J12" s="277"/>
      <c r="K12" s="273"/>
    </row>
    <row r="13" spans="1:11" ht="29.25" customHeight="1">
      <c r="A13" s="279"/>
      <c r="B13" s="278"/>
      <c r="C13" s="278"/>
      <c r="D13" s="278"/>
      <c r="E13" s="277"/>
      <c r="F13" s="277"/>
      <c r="G13" s="278"/>
      <c r="H13" s="277"/>
      <c r="I13" s="277"/>
      <c r="J13" s="277"/>
      <c r="K13" s="273"/>
    </row>
    <row r="14" spans="1:11" ht="83.65" customHeight="1">
      <c r="A14" s="279"/>
      <c r="B14" s="278"/>
      <c r="C14" s="278"/>
      <c r="D14" s="278"/>
      <c r="E14" s="277"/>
      <c r="F14" s="277"/>
      <c r="G14" s="278"/>
      <c r="H14" s="277"/>
      <c r="I14" s="277"/>
      <c r="J14" s="277"/>
      <c r="K14" s="273"/>
    </row>
    <row r="15" spans="1:11" ht="83.65" customHeight="1">
      <c r="A15" s="279"/>
      <c r="B15" s="278"/>
      <c r="C15" s="278"/>
      <c r="D15" s="278"/>
      <c r="E15" s="277"/>
      <c r="F15" s="277"/>
      <c r="G15" s="278"/>
      <c r="H15" s="277"/>
      <c r="I15" s="277"/>
      <c r="J15" s="277"/>
      <c r="K15" s="273"/>
    </row>
    <row r="16" spans="1:11" ht="83.65" customHeight="1">
      <c r="A16" s="448"/>
      <c r="B16" s="275"/>
      <c r="C16" s="275"/>
      <c r="D16" s="275"/>
      <c r="E16" s="273"/>
      <c r="F16" s="273"/>
      <c r="G16" s="274"/>
      <c r="H16" s="273"/>
      <c r="I16" s="273"/>
      <c r="J16" s="273"/>
      <c r="K16" s="273"/>
    </row>
    <row r="17" spans="1:9" ht="15">
      <c r="A17" s="272"/>
    </row>
    <row r="18" spans="1:9" ht="15">
      <c r="A18" s="272"/>
    </row>
    <row r="19" spans="1:9" ht="15">
      <c r="A19" s="272"/>
    </row>
    <row r="20" spans="1:9" ht="15">
      <c r="A20" s="272"/>
    </row>
    <row r="21" spans="1:9" ht="15">
      <c r="A21" s="272"/>
    </row>
    <row r="22" spans="1:9" s="271" customFormat="1" ht="15">
      <c r="A22" s="272"/>
      <c r="I22" s="270"/>
    </row>
    <row r="23" spans="1:9" s="271" customFormat="1" ht="15">
      <c r="A23" s="272"/>
      <c r="I23" s="270"/>
    </row>
    <row r="27" spans="1:9" ht="39.75" customHeight="1"/>
    <row r="86" spans="1:17">
      <c r="A86" s="287"/>
      <c r="B86" s="290"/>
      <c r="C86" s="290"/>
      <c r="D86" s="290"/>
      <c r="E86" s="290"/>
      <c r="F86" s="290"/>
      <c r="G86" s="290"/>
      <c r="H86" s="290"/>
      <c r="I86" s="287"/>
      <c r="J86" s="287"/>
      <c r="K86" s="287"/>
      <c r="L86" s="287"/>
      <c r="M86" s="287"/>
      <c r="N86" s="287"/>
      <c r="O86" s="287"/>
      <c r="P86" s="287"/>
      <c r="Q86" s="287"/>
    </row>
  </sheetData>
  <mergeCells count="4">
    <mergeCell ref="A6:K6"/>
    <mergeCell ref="A4:K4"/>
    <mergeCell ref="A3:K3"/>
    <mergeCell ref="A1:K1"/>
  </mergeCells>
  <conditionalFormatting sqref="A4:A5">
    <cfRule type="cellIs" dxfId="8" priority="1" stopIfTrue="1" operator="equal">
      <formula>"VAYA A LA HOJA INICIO Y SELECIONE EL PERIODO CORRESPONDIENTE A ESTE INFORME"</formula>
    </cfRule>
  </conditionalFormatting>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drawing r:id="rId2"/>
  <legacyDrawingHF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6"/>
  <sheetViews>
    <sheetView showGridLines="0" view="pageLayout" zoomScaleNormal="100" workbookViewId="0">
      <selection activeCell="F29" sqref="F29"/>
    </sheetView>
  </sheetViews>
  <sheetFormatPr baseColWidth="10" defaultColWidth="11.42578125" defaultRowHeight="13.5"/>
  <cols>
    <col min="1" max="1" width="45.5703125" style="137" customWidth="1"/>
    <col min="2" max="2" width="27.28515625" style="137" customWidth="1"/>
    <col min="3" max="3" width="23.85546875" style="137" customWidth="1"/>
    <col min="4" max="4" width="30.140625" style="137" customWidth="1"/>
    <col min="5" max="5" width="28.5703125" style="137" customWidth="1"/>
    <col min="6" max="6" width="55.5703125" style="137" customWidth="1"/>
    <col min="7" max="16384" width="11.42578125" style="137"/>
  </cols>
  <sheetData>
    <row r="1" spans="1:8" ht="35.1" customHeight="1">
      <c r="A1" s="803" t="s">
        <v>80</v>
      </c>
      <c r="B1" s="804"/>
      <c r="C1" s="804"/>
      <c r="D1" s="804"/>
      <c r="E1" s="804"/>
      <c r="F1" s="805"/>
    </row>
    <row r="2" spans="1:8" ht="5.25" customHeight="1"/>
    <row r="3" spans="1:8" ht="20.100000000000001" customHeight="1">
      <c r="A3" s="806" t="s">
        <v>484</v>
      </c>
      <c r="B3" s="807"/>
      <c r="C3" s="807"/>
      <c r="D3" s="807"/>
      <c r="E3" s="807"/>
      <c r="F3" s="808"/>
    </row>
    <row r="4" spans="1:8" ht="20.100000000000001" customHeight="1">
      <c r="A4" s="806" t="s">
        <v>363</v>
      </c>
      <c r="B4" s="807"/>
      <c r="C4" s="807"/>
      <c r="D4" s="807"/>
      <c r="E4" s="807"/>
      <c r="F4" s="808"/>
    </row>
    <row r="5" spans="1:8" ht="34.9" customHeight="1">
      <c r="A5" s="809" t="s">
        <v>115</v>
      </c>
      <c r="B5" s="810"/>
      <c r="C5" s="810"/>
      <c r="D5" s="810"/>
      <c r="E5" s="810"/>
      <c r="F5" s="811"/>
      <c r="G5" s="139"/>
    </row>
    <row r="6" spans="1:8" ht="34.9" customHeight="1">
      <c r="A6" s="300" t="s">
        <v>90</v>
      </c>
      <c r="B6" s="790" t="s">
        <v>27</v>
      </c>
      <c r="C6" s="791"/>
      <c r="D6" s="794" t="s">
        <v>91</v>
      </c>
      <c r="E6" s="791"/>
      <c r="F6" s="264" t="s">
        <v>92</v>
      </c>
    </row>
    <row r="7" spans="1:8" ht="18" customHeight="1">
      <c r="A7" s="330">
        <v>1841135299</v>
      </c>
      <c r="B7" s="792">
        <v>1867652229</v>
      </c>
      <c r="C7" s="793"/>
      <c r="D7" s="795">
        <f>+B7-A7</f>
        <v>26516930</v>
      </c>
      <c r="E7" s="796"/>
      <c r="F7" s="563">
        <f>+((B7/A7)-1)*100</f>
        <v>1.4402488515864453</v>
      </c>
      <c r="H7" s="593"/>
    </row>
    <row r="8" spans="1:8" ht="9" customHeight="1">
      <c r="A8" s="299"/>
      <c r="B8" s="299"/>
      <c r="C8" s="299"/>
      <c r="D8" s="298"/>
      <c r="E8" s="298"/>
      <c r="F8" s="263"/>
    </row>
    <row r="9" spans="1:8" ht="12" customHeight="1">
      <c r="A9" s="800" t="s">
        <v>119</v>
      </c>
      <c r="B9" s="800" t="s">
        <v>90</v>
      </c>
      <c r="C9" s="800" t="s">
        <v>27</v>
      </c>
      <c r="D9" s="800" t="s">
        <v>53</v>
      </c>
      <c r="E9" s="800" t="s">
        <v>89</v>
      </c>
      <c r="F9" s="297"/>
    </row>
    <row r="10" spans="1:8" ht="12" customHeight="1">
      <c r="A10" s="801"/>
      <c r="B10" s="801"/>
      <c r="C10" s="801"/>
      <c r="D10" s="801"/>
      <c r="E10" s="801"/>
      <c r="F10" s="564" t="s">
        <v>120</v>
      </c>
    </row>
    <row r="11" spans="1:8" ht="12" customHeight="1">
      <c r="A11" s="802"/>
      <c r="B11" s="802"/>
      <c r="C11" s="802"/>
      <c r="D11" s="802"/>
      <c r="E11" s="802"/>
      <c r="F11" s="296"/>
    </row>
    <row r="12" spans="1:8" ht="16.899999999999999" customHeight="1">
      <c r="A12" s="797" t="s">
        <v>3</v>
      </c>
      <c r="B12" s="797" t="s">
        <v>4</v>
      </c>
      <c r="C12" s="797" t="s">
        <v>5</v>
      </c>
      <c r="D12" s="797" t="s">
        <v>7</v>
      </c>
      <c r="E12" s="797" t="s">
        <v>8</v>
      </c>
      <c r="F12" s="797" t="s">
        <v>9</v>
      </c>
    </row>
    <row r="13" spans="1:8" ht="29.25" customHeight="1">
      <c r="A13" s="798"/>
      <c r="B13" s="798"/>
      <c r="C13" s="798"/>
      <c r="D13" s="798"/>
      <c r="E13" s="798"/>
      <c r="F13" s="798"/>
    </row>
    <row r="14" spans="1:8" ht="16.899999999999999" customHeight="1">
      <c r="A14" s="799"/>
      <c r="B14" s="799"/>
      <c r="C14" s="799"/>
      <c r="D14" s="799"/>
      <c r="E14" s="799"/>
      <c r="F14" s="799"/>
    </row>
    <row r="15" spans="1:8" ht="16.899999999999999" customHeight="1">
      <c r="A15" s="812"/>
      <c r="B15" s="787"/>
      <c r="C15" s="787"/>
      <c r="D15" s="787"/>
      <c r="E15" s="787"/>
      <c r="F15" s="295"/>
    </row>
    <row r="16" spans="1:8" ht="16.899999999999999" customHeight="1">
      <c r="A16" s="813"/>
      <c r="B16" s="788"/>
      <c r="C16" s="788"/>
      <c r="D16" s="788"/>
      <c r="E16" s="788"/>
      <c r="F16" s="294"/>
    </row>
    <row r="17" spans="1:6" ht="16.899999999999999" customHeight="1">
      <c r="A17" s="814"/>
      <c r="B17" s="789"/>
      <c r="C17" s="789"/>
      <c r="D17" s="789"/>
      <c r="E17" s="789"/>
      <c r="F17" s="293"/>
    </row>
    <row r="18" spans="1:6" ht="16.899999999999999" customHeight="1">
      <c r="A18" s="812"/>
      <c r="B18" s="787"/>
      <c r="C18" s="787"/>
      <c r="D18" s="787"/>
      <c r="E18" s="787"/>
      <c r="F18" s="295"/>
    </row>
    <row r="19" spans="1:6" ht="16.899999999999999" customHeight="1">
      <c r="A19" s="813"/>
      <c r="B19" s="788"/>
      <c r="C19" s="788"/>
      <c r="D19" s="788"/>
      <c r="E19" s="788"/>
      <c r="F19" s="294"/>
    </row>
    <row r="20" spans="1:6" ht="16.899999999999999" customHeight="1">
      <c r="A20" s="814"/>
      <c r="B20" s="789"/>
      <c r="C20" s="789"/>
      <c r="D20" s="789"/>
      <c r="E20" s="789"/>
      <c r="F20" s="293"/>
    </row>
    <row r="21" spans="1:6" ht="16.899999999999999" customHeight="1">
      <c r="A21" s="812"/>
      <c r="B21" s="787"/>
      <c r="C21" s="787"/>
      <c r="D21" s="787"/>
      <c r="E21" s="787"/>
      <c r="F21" s="295"/>
    </row>
    <row r="22" spans="1:6" ht="16.899999999999999" customHeight="1">
      <c r="A22" s="813"/>
      <c r="B22" s="788"/>
      <c r="C22" s="788"/>
      <c r="D22" s="788"/>
      <c r="E22" s="788"/>
      <c r="F22" s="294"/>
    </row>
    <row r="23" spans="1:6" ht="16.899999999999999" customHeight="1">
      <c r="A23" s="814"/>
      <c r="B23" s="789"/>
      <c r="C23" s="789"/>
      <c r="D23" s="789"/>
      <c r="E23" s="789"/>
      <c r="F23" s="293"/>
    </row>
    <row r="24" spans="1:6" ht="16.899999999999999" customHeight="1">
      <c r="A24" s="812"/>
      <c r="B24" s="787"/>
      <c r="C24" s="787"/>
      <c r="D24" s="787"/>
      <c r="E24" s="787"/>
      <c r="F24" s="295"/>
    </row>
    <row r="25" spans="1:6" ht="16.899999999999999" customHeight="1">
      <c r="A25" s="813"/>
      <c r="B25" s="788"/>
      <c r="C25" s="788"/>
      <c r="D25" s="788"/>
      <c r="E25" s="788"/>
      <c r="F25" s="294"/>
    </row>
    <row r="26" spans="1:6" ht="16.899999999999999" customHeight="1">
      <c r="A26" s="814"/>
      <c r="B26" s="789"/>
      <c r="C26" s="789"/>
      <c r="D26" s="789"/>
      <c r="E26" s="789"/>
      <c r="F26" s="293"/>
    </row>
    <row r="27" spans="1:6" ht="39.75" customHeight="1">
      <c r="A27" s="261"/>
    </row>
    <row r="28" spans="1:6">
      <c r="A28" s="261"/>
    </row>
    <row r="29" spans="1:6">
      <c r="A29" s="260"/>
      <c r="B29" s="259"/>
    </row>
    <row r="30" spans="1:6">
      <c r="A30" s="258"/>
      <c r="B30" s="257"/>
    </row>
    <row r="86" spans="1:17">
      <c r="A86" s="440"/>
      <c r="B86" s="440"/>
      <c r="C86" s="440"/>
      <c r="D86" s="440"/>
      <c r="E86" s="440"/>
      <c r="F86" s="440"/>
      <c r="G86" s="440"/>
      <c r="H86" s="440"/>
      <c r="I86" s="440"/>
      <c r="J86" s="440"/>
      <c r="K86" s="440"/>
      <c r="L86" s="440"/>
      <c r="M86" s="440"/>
      <c r="N86" s="440"/>
      <c r="O86" s="440"/>
      <c r="P86" s="440"/>
      <c r="Q86" s="440"/>
    </row>
  </sheetData>
  <mergeCells count="39">
    <mergeCell ref="A24:A26"/>
    <mergeCell ref="B24:B26"/>
    <mergeCell ref="C24:C26"/>
    <mergeCell ref="D24:D26"/>
    <mergeCell ref="E24:E26"/>
    <mergeCell ref="A21:A23"/>
    <mergeCell ref="B21:B23"/>
    <mergeCell ref="C21:C23"/>
    <mergeCell ref="D21:D23"/>
    <mergeCell ref="E21:E23"/>
    <mergeCell ref="A1:F1"/>
    <mergeCell ref="A3:F3"/>
    <mergeCell ref="A4:F4"/>
    <mergeCell ref="A5:F5"/>
    <mergeCell ref="A18:A20"/>
    <mergeCell ref="B18:B20"/>
    <mergeCell ref="C18:C20"/>
    <mergeCell ref="D18:D20"/>
    <mergeCell ref="E18:E20"/>
    <mergeCell ref="A12:A14"/>
    <mergeCell ref="F12:F14"/>
    <mergeCell ref="C12:C14"/>
    <mergeCell ref="D12:D14"/>
    <mergeCell ref="E12:E14"/>
    <mergeCell ref="A15:A17"/>
    <mergeCell ref="A9:A11"/>
    <mergeCell ref="B15:B17"/>
    <mergeCell ref="C15:C17"/>
    <mergeCell ref="D15:D17"/>
    <mergeCell ref="E15:E17"/>
    <mergeCell ref="B6:C6"/>
    <mergeCell ref="B7:C7"/>
    <mergeCell ref="D6:E6"/>
    <mergeCell ref="D7:E7"/>
    <mergeCell ref="B12:B14"/>
    <mergeCell ref="B9:B11"/>
    <mergeCell ref="C9:C11"/>
    <mergeCell ref="D9:D11"/>
    <mergeCell ref="E9:E11"/>
  </mergeCells>
  <conditionalFormatting sqref="A4">
    <cfRule type="cellIs" dxfId="7" priority="1" stopIfTrue="1" operator="equal">
      <formula>"VAYA A LA HOJA INICIO Y SELECIONE EL PERIODO CORRESPONDIENTE A ESTE INFORME"</formula>
    </cfRule>
  </conditionalFormatting>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drawing r:id="rId2"/>
  <legacyDrawing r:id="rId3"/>
  <legacyDrawingHF r:id="rId4"/>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view="pageLayout" zoomScaleNormal="100" workbookViewId="0">
      <selection activeCell="F29" sqref="F29"/>
    </sheetView>
  </sheetViews>
  <sheetFormatPr baseColWidth="10" defaultColWidth="11.42578125" defaultRowHeight="13.5"/>
  <cols>
    <col min="1" max="1" width="47.28515625" style="137" customWidth="1"/>
    <col min="2" max="2" width="23.5703125" style="137" customWidth="1"/>
    <col min="3" max="3" width="27.5703125" style="137" customWidth="1"/>
    <col min="4" max="4" width="31.140625" style="137" customWidth="1"/>
    <col min="5" max="5" width="89.7109375" style="137" customWidth="1"/>
    <col min="6" max="16384" width="11.42578125" style="137"/>
  </cols>
  <sheetData>
    <row r="1" spans="1:5" ht="35.1" customHeight="1">
      <c r="A1" s="803" t="s">
        <v>77</v>
      </c>
      <c r="B1" s="804"/>
      <c r="C1" s="804"/>
      <c r="D1" s="804"/>
      <c r="E1" s="805"/>
    </row>
    <row r="2" spans="1:5" ht="6.75" customHeight="1"/>
    <row r="3" spans="1:5" ht="20.100000000000001" customHeight="1">
      <c r="A3" s="806" t="s">
        <v>484</v>
      </c>
      <c r="B3" s="807"/>
      <c r="C3" s="807"/>
      <c r="D3" s="807"/>
      <c r="E3" s="808"/>
    </row>
    <row r="4" spans="1:5" ht="20.100000000000001" customHeight="1">
      <c r="A4" s="806" t="s">
        <v>363</v>
      </c>
      <c r="B4" s="807"/>
      <c r="C4" s="807"/>
      <c r="D4" s="807"/>
      <c r="E4" s="808"/>
    </row>
    <row r="5" spans="1:5" ht="25.15" customHeight="1">
      <c r="A5" s="800" t="s">
        <v>200</v>
      </c>
      <c r="B5" s="815" t="s">
        <v>24</v>
      </c>
      <c r="C5" s="816"/>
      <c r="D5" s="817" t="s">
        <v>134</v>
      </c>
      <c r="E5" s="800" t="s">
        <v>17</v>
      </c>
    </row>
    <row r="6" spans="1:5" ht="19.5" customHeight="1">
      <c r="A6" s="802"/>
      <c r="B6" s="149" t="s">
        <v>98</v>
      </c>
      <c r="C6" s="149" t="s">
        <v>25</v>
      </c>
      <c r="D6" s="818"/>
      <c r="E6" s="802"/>
    </row>
    <row r="7" spans="1:5" ht="45">
      <c r="A7" s="264" t="s">
        <v>696</v>
      </c>
      <c r="B7" s="300" t="s">
        <v>695</v>
      </c>
      <c r="C7" s="300">
        <v>906</v>
      </c>
      <c r="D7" s="313">
        <v>5307</v>
      </c>
      <c r="E7" s="308" t="s">
        <v>697</v>
      </c>
    </row>
    <row r="8" spans="1:5" ht="45">
      <c r="A8" s="264" t="s">
        <v>696</v>
      </c>
      <c r="B8" s="300" t="s">
        <v>695</v>
      </c>
      <c r="C8" s="300">
        <v>906</v>
      </c>
      <c r="D8" s="309">
        <v>471415.88</v>
      </c>
      <c r="E8" s="308" t="s">
        <v>697</v>
      </c>
    </row>
    <row r="9" spans="1:5" ht="45">
      <c r="A9" s="264" t="s">
        <v>696</v>
      </c>
      <c r="B9" s="300" t="s">
        <v>695</v>
      </c>
      <c r="C9" s="300">
        <v>185</v>
      </c>
      <c r="D9" s="309">
        <v>237356.83</v>
      </c>
      <c r="E9" s="308" t="s">
        <v>694</v>
      </c>
    </row>
    <row r="10" spans="1:5" ht="15" customHeight="1">
      <c r="A10" s="310"/>
      <c r="B10" s="310"/>
      <c r="C10" s="312"/>
      <c r="D10" s="311"/>
      <c r="E10" s="308"/>
    </row>
    <row r="11" spans="1:5" ht="15" customHeight="1">
      <c r="A11" s="310"/>
      <c r="B11" s="310"/>
      <c r="C11" s="310"/>
      <c r="D11" s="309"/>
      <c r="E11" s="308"/>
    </row>
    <row r="12" spans="1:5" ht="15" customHeight="1">
      <c r="A12" s="310"/>
      <c r="B12" s="310"/>
      <c r="C12" s="310"/>
      <c r="D12" s="309"/>
      <c r="E12" s="308"/>
    </row>
    <row r="13" spans="1:5" ht="29.25" customHeight="1">
      <c r="A13" s="310"/>
      <c r="B13" s="310"/>
      <c r="C13" s="310"/>
      <c r="D13" s="309"/>
      <c r="E13" s="308"/>
    </row>
    <row r="14" spans="1:5" ht="15" customHeight="1">
      <c r="A14" s="310"/>
      <c r="B14" s="310"/>
      <c r="C14" s="310"/>
      <c r="D14" s="309"/>
      <c r="E14" s="308"/>
    </row>
    <row r="15" spans="1:5" ht="15" customHeight="1">
      <c r="A15" s="310"/>
      <c r="B15" s="310"/>
      <c r="C15" s="310"/>
      <c r="D15" s="309"/>
      <c r="E15" s="308"/>
    </row>
    <row r="16" spans="1:5" ht="15" customHeight="1">
      <c r="A16" s="310"/>
      <c r="B16" s="310"/>
      <c r="C16" s="310"/>
      <c r="D16" s="309"/>
      <c r="E16" s="308"/>
    </row>
    <row r="17" spans="1:5" ht="15" customHeight="1">
      <c r="A17" s="310"/>
      <c r="B17" s="310"/>
      <c r="C17" s="310"/>
      <c r="D17" s="309"/>
      <c r="E17" s="308"/>
    </row>
    <row r="18" spans="1:5" ht="15" customHeight="1">
      <c r="A18" s="307"/>
      <c r="B18" s="307"/>
      <c r="C18" s="307"/>
      <c r="D18" s="306"/>
      <c r="E18" s="305"/>
    </row>
    <row r="19" spans="1:5" ht="15" customHeight="1">
      <c r="A19" s="307"/>
      <c r="B19" s="307"/>
      <c r="C19" s="307"/>
      <c r="D19" s="306"/>
      <c r="E19" s="305"/>
    </row>
    <row r="20" spans="1:5" ht="15" customHeight="1">
      <c r="A20" s="307"/>
      <c r="B20" s="307"/>
      <c r="C20" s="307"/>
      <c r="D20" s="306"/>
      <c r="E20" s="305"/>
    </row>
    <row r="21" spans="1:5" ht="15" customHeight="1">
      <c r="A21" s="307"/>
      <c r="B21" s="307"/>
      <c r="C21" s="307"/>
      <c r="D21" s="306"/>
      <c r="E21" s="305"/>
    </row>
    <row r="22" spans="1:5" ht="15" customHeight="1">
      <c r="A22" s="304" t="s">
        <v>133</v>
      </c>
      <c r="B22" s="307"/>
      <c r="C22" s="307"/>
      <c r="D22" s="306">
        <f>SUM(D7:D21)</f>
        <v>714079.71</v>
      </c>
      <c r="E22" s="305"/>
    </row>
    <row r="23" spans="1:5" ht="15" customHeight="1">
      <c r="A23" s="304"/>
      <c r="B23" s="304"/>
      <c r="C23" s="304"/>
      <c r="D23" s="303"/>
      <c r="E23" s="302"/>
    </row>
    <row r="24" spans="1:5">
      <c r="A24" s="261"/>
      <c r="B24" s="262"/>
      <c r="C24" s="262"/>
      <c r="D24" s="262"/>
    </row>
    <row r="25" spans="1:5">
      <c r="D25" s="204"/>
    </row>
    <row r="26" spans="1:5">
      <c r="A26" s="260"/>
      <c r="C26" s="259"/>
      <c r="D26" s="301"/>
      <c r="E26" s="259"/>
    </row>
    <row r="27" spans="1:5" ht="39.75" customHeight="1">
      <c r="A27" s="258"/>
      <c r="C27" s="257"/>
      <c r="D27" s="257"/>
      <c r="E27" s="257"/>
    </row>
    <row r="86" spans="1:17">
      <c r="A86" s="440"/>
      <c r="B86" s="440"/>
      <c r="C86" s="440"/>
      <c r="D86" s="440"/>
      <c r="E86" s="440"/>
      <c r="F86" s="440"/>
      <c r="G86" s="440"/>
      <c r="H86" s="440"/>
      <c r="I86" s="440"/>
      <c r="J86" s="440"/>
      <c r="K86" s="440"/>
      <c r="L86" s="440"/>
      <c r="M86" s="440"/>
      <c r="N86" s="440"/>
      <c r="O86" s="440"/>
      <c r="P86" s="440"/>
      <c r="Q86" s="440"/>
    </row>
  </sheetData>
  <mergeCells count="7">
    <mergeCell ref="A5:A6"/>
    <mergeCell ref="B5:C5"/>
    <mergeCell ref="E5:E6"/>
    <mergeCell ref="A1:E1"/>
    <mergeCell ref="A3:E3"/>
    <mergeCell ref="A4:E4"/>
    <mergeCell ref="D5:D6"/>
  </mergeCells>
  <conditionalFormatting sqref="A4">
    <cfRule type="cellIs" dxfId="6" priority="1" stopIfTrue="1" operator="equal">
      <formula>"VAYA A LA HOJA INICIO Y SELECIONE EL PERIODO CORRESPONDIENTE A ESTE INFORME"</formula>
    </cfRule>
  </conditionalFormatting>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view="pageLayout" zoomScaleNormal="100" zoomScaleSheetLayoutView="90" workbookViewId="0">
      <selection activeCell="F29" sqref="F29"/>
    </sheetView>
  </sheetViews>
  <sheetFormatPr baseColWidth="10" defaultColWidth="11.42578125" defaultRowHeight="13.5"/>
  <cols>
    <col min="1" max="1" width="59.28515625" style="137" customWidth="1"/>
    <col min="2" max="2" width="23" style="137" customWidth="1"/>
    <col min="3" max="3" width="22.140625" style="137" customWidth="1"/>
    <col min="4" max="4" width="23.85546875" style="137" customWidth="1"/>
    <col min="5" max="5" width="20" style="137" customWidth="1"/>
    <col min="6" max="6" width="73.5703125" style="137" customWidth="1"/>
    <col min="7" max="16384" width="11.42578125" style="137"/>
  </cols>
  <sheetData>
    <row r="1" spans="1:6" ht="35.1" customHeight="1">
      <c r="A1" s="803" t="s">
        <v>79</v>
      </c>
      <c r="B1" s="804"/>
      <c r="C1" s="804"/>
      <c r="D1" s="804"/>
      <c r="E1" s="804"/>
      <c r="F1" s="805"/>
    </row>
    <row r="2" spans="1:6" ht="6.75" customHeight="1"/>
    <row r="3" spans="1:6" ht="20.100000000000001" customHeight="1">
      <c r="A3" s="806" t="s">
        <v>484</v>
      </c>
      <c r="B3" s="807"/>
      <c r="C3" s="807"/>
      <c r="D3" s="807"/>
      <c r="E3" s="807"/>
      <c r="F3" s="808"/>
    </row>
    <row r="4" spans="1:6" ht="20.100000000000001" customHeight="1">
      <c r="A4" s="806" t="s">
        <v>363</v>
      </c>
      <c r="B4" s="807"/>
      <c r="C4" s="807"/>
      <c r="D4" s="807"/>
      <c r="E4" s="807"/>
      <c r="F4" s="808"/>
    </row>
    <row r="5" spans="1:6" ht="25.15" customHeight="1">
      <c r="A5" s="800" t="s">
        <v>31</v>
      </c>
      <c r="B5" s="815" t="s">
        <v>116</v>
      </c>
      <c r="C5" s="819"/>
      <c r="D5" s="819"/>
      <c r="E5" s="816"/>
      <c r="F5" s="800" t="s">
        <v>26</v>
      </c>
    </row>
    <row r="6" spans="1:6" ht="31.5" customHeight="1">
      <c r="A6" s="802"/>
      <c r="B6" s="149" t="s">
        <v>34</v>
      </c>
      <c r="C6" s="149" t="s">
        <v>33</v>
      </c>
      <c r="D6" s="149" t="s">
        <v>30</v>
      </c>
      <c r="E6" s="149" t="s">
        <v>32</v>
      </c>
      <c r="F6" s="802"/>
    </row>
    <row r="7" spans="1:6" ht="18" customHeight="1">
      <c r="A7" s="133" t="s">
        <v>0</v>
      </c>
      <c r="B7" s="133" t="s">
        <v>1</v>
      </c>
      <c r="C7" s="133" t="s">
        <v>2</v>
      </c>
      <c r="D7" s="133" t="s">
        <v>6</v>
      </c>
      <c r="E7" s="133" t="s">
        <v>3</v>
      </c>
      <c r="F7" s="133" t="s">
        <v>4</v>
      </c>
    </row>
    <row r="8" spans="1:6" ht="18" customHeight="1">
      <c r="A8" s="310"/>
      <c r="B8" s="310"/>
      <c r="C8" s="310"/>
      <c r="D8" s="310"/>
      <c r="E8" s="310"/>
      <c r="F8" s="308"/>
    </row>
    <row r="9" spans="1:6" ht="18" customHeight="1">
      <c r="A9" s="310"/>
      <c r="B9" s="310"/>
      <c r="C9" s="310"/>
      <c r="D9" s="310"/>
      <c r="E9" s="310"/>
      <c r="F9" s="308"/>
    </row>
    <row r="10" spans="1:6" ht="18" customHeight="1">
      <c r="A10" s="310"/>
      <c r="B10" s="310"/>
      <c r="C10" s="310"/>
      <c r="D10" s="310"/>
      <c r="E10" s="310"/>
      <c r="F10" s="308"/>
    </row>
    <row r="11" spans="1:6" ht="18" customHeight="1">
      <c r="A11" s="310"/>
      <c r="B11" s="310"/>
      <c r="C11" s="310"/>
      <c r="D11" s="310"/>
      <c r="E11" s="310"/>
      <c r="F11" s="308"/>
    </row>
    <row r="12" spans="1:6" ht="18" customHeight="1">
      <c r="A12" s="310"/>
      <c r="B12" s="310"/>
      <c r="C12" s="310"/>
      <c r="D12" s="310"/>
      <c r="E12" s="310"/>
      <c r="F12" s="308"/>
    </row>
    <row r="13" spans="1:6" ht="29.25" customHeight="1">
      <c r="A13" s="310"/>
      <c r="B13" s="310"/>
      <c r="C13" s="310"/>
      <c r="D13" s="310"/>
      <c r="E13" s="310"/>
      <c r="F13" s="308"/>
    </row>
    <row r="14" spans="1:6" ht="18" customHeight="1">
      <c r="A14" s="310"/>
      <c r="B14" s="310"/>
      <c r="C14" s="310"/>
      <c r="D14" s="310"/>
      <c r="E14" s="310"/>
      <c r="F14" s="308"/>
    </row>
    <row r="15" spans="1:6" ht="18" customHeight="1">
      <c r="A15" s="310"/>
      <c r="B15" s="310"/>
      <c r="C15" s="310"/>
      <c r="D15" s="310"/>
      <c r="E15" s="310"/>
      <c r="F15" s="308"/>
    </row>
    <row r="16" spans="1:6" ht="18" customHeight="1">
      <c r="A16" s="307"/>
      <c r="B16" s="307"/>
      <c r="C16" s="307"/>
      <c r="D16" s="307"/>
      <c r="E16" s="307"/>
      <c r="F16" s="305"/>
    </row>
    <row r="17" spans="1:6" ht="18" customHeight="1">
      <c r="A17" s="307"/>
      <c r="B17" s="307"/>
      <c r="C17" s="307"/>
      <c r="D17" s="307"/>
      <c r="E17" s="307"/>
      <c r="F17" s="305"/>
    </row>
    <row r="18" spans="1:6" ht="18" customHeight="1">
      <c r="A18" s="307"/>
      <c r="B18" s="307"/>
      <c r="C18" s="307"/>
      <c r="D18" s="307"/>
      <c r="E18" s="307"/>
      <c r="F18" s="305"/>
    </row>
    <row r="19" spans="1:6" ht="18" customHeight="1">
      <c r="A19" s="307"/>
      <c r="B19" s="307"/>
      <c r="C19" s="307"/>
      <c r="D19" s="307"/>
      <c r="E19" s="307"/>
      <c r="F19" s="305"/>
    </row>
    <row r="20" spans="1:6" ht="18" customHeight="1">
      <c r="A20" s="307"/>
      <c r="B20" s="307"/>
      <c r="C20" s="307"/>
      <c r="D20" s="307"/>
      <c r="E20" s="307"/>
      <c r="F20" s="305"/>
    </row>
    <row r="21" spans="1:6" ht="18" customHeight="1">
      <c r="A21" s="307"/>
      <c r="B21" s="307"/>
      <c r="C21" s="307"/>
      <c r="D21" s="307"/>
      <c r="E21" s="307"/>
      <c r="F21" s="305"/>
    </row>
    <row r="22" spans="1:6" ht="18" customHeight="1">
      <c r="A22" s="307"/>
      <c r="B22" s="307"/>
      <c r="C22" s="307"/>
      <c r="D22" s="307"/>
      <c r="E22" s="307"/>
      <c r="F22" s="305"/>
    </row>
    <row r="23" spans="1:6" ht="18" customHeight="1">
      <c r="A23" s="307"/>
      <c r="B23" s="307"/>
      <c r="C23" s="307"/>
      <c r="D23" s="307"/>
      <c r="E23" s="307"/>
      <c r="F23" s="305"/>
    </row>
    <row r="24" spans="1:6" ht="18" customHeight="1">
      <c r="A24" s="307"/>
      <c r="B24" s="307"/>
      <c r="C24" s="307"/>
      <c r="D24" s="307"/>
      <c r="E24" s="307"/>
      <c r="F24" s="305"/>
    </row>
    <row r="25" spans="1:6" ht="18" customHeight="1">
      <c r="A25" s="304" t="s">
        <v>78</v>
      </c>
      <c r="B25" s="307"/>
      <c r="C25" s="307"/>
      <c r="D25" s="307"/>
      <c r="E25" s="307"/>
      <c r="F25" s="305"/>
    </row>
    <row r="26" spans="1:6">
      <c r="A26" s="261"/>
      <c r="B26" s="262"/>
      <c r="C26" s="262"/>
      <c r="D26" s="262"/>
      <c r="E26" s="262"/>
    </row>
    <row r="27" spans="1:6" ht="39.75" customHeight="1">
      <c r="A27" s="260"/>
      <c r="D27" s="259"/>
      <c r="F27" s="259"/>
    </row>
    <row r="28" spans="1:6">
      <c r="A28" s="258"/>
      <c r="D28" s="257"/>
      <c r="F28" s="257"/>
    </row>
    <row r="86" spans="1:17">
      <c r="A86" s="440"/>
      <c r="B86" s="440"/>
      <c r="C86" s="440"/>
      <c r="D86" s="440"/>
      <c r="E86" s="440"/>
      <c r="F86" s="440"/>
      <c r="G86" s="440"/>
      <c r="H86" s="440"/>
      <c r="I86" s="440"/>
      <c r="J86" s="440"/>
      <c r="K86" s="440"/>
      <c r="L86" s="440"/>
      <c r="M86" s="440"/>
      <c r="N86" s="440"/>
      <c r="O86" s="440"/>
      <c r="P86" s="440"/>
      <c r="Q86" s="440"/>
    </row>
  </sheetData>
  <mergeCells count="6">
    <mergeCell ref="A5:A6"/>
    <mergeCell ref="F5:F6"/>
    <mergeCell ref="A1:F1"/>
    <mergeCell ref="A3:F3"/>
    <mergeCell ref="A4:F4"/>
    <mergeCell ref="B5:E5"/>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view="pageLayout" zoomScaleNormal="80" zoomScaleSheetLayoutView="50" workbookViewId="0">
      <selection activeCell="F29" sqref="F29"/>
    </sheetView>
  </sheetViews>
  <sheetFormatPr baseColWidth="10" defaultColWidth="9.28515625" defaultRowHeight="13.5"/>
  <cols>
    <col min="1" max="1" width="45.28515625" style="137" customWidth="1"/>
    <col min="2" max="2" width="26.5703125" style="137" customWidth="1"/>
    <col min="3" max="3" width="43" style="137" customWidth="1"/>
    <col min="4" max="4" width="36.42578125" style="137" customWidth="1"/>
    <col min="5" max="5" width="18" style="137" customWidth="1"/>
    <col min="6" max="6" width="16" style="137" customWidth="1"/>
    <col min="7" max="7" width="38.140625" style="137" customWidth="1"/>
    <col min="8" max="16384" width="9.28515625" style="137"/>
  </cols>
  <sheetData>
    <row r="1" spans="1:7" ht="35.1" customHeight="1">
      <c r="A1" s="803" t="s">
        <v>81</v>
      </c>
      <c r="B1" s="804"/>
      <c r="C1" s="804"/>
      <c r="D1" s="804"/>
      <c r="E1" s="804"/>
      <c r="F1" s="804"/>
      <c r="G1" s="805"/>
    </row>
    <row r="2" spans="1:7" s="316" customFormat="1" ht="8.25" customHeight="1">
      <c r="A2" s="317"/>
      <c r="B2" s="317"/>
      <c r="C2" s="317"/>
      <c r="D2" s="317"/>
      <c r="E2" s="317"/>
      <c r="F2" s="317"/>
      <c r="G2" s="317"/>
    </row>
    <row r="3" spans="1:7" s="316" customFormat="1" ht="19.5" customHeight="1">
      <c r="A3" s="806" t="s">
        <v>484</v>
      </c>
      <c r="B3" s="807"/>
      <c r="C3" s="807"/>
      <c r="D3" s="807"/>
      <c r="E3" s="807"/>
      <c r="F3" s="807"/>
      <c r="G3" s="808"/>
    </row>
    <row r="4" spans="1:7" s="316" customFormat="1" ht="19.5" customHeight="1">
      <c r="A4" s="806" t="s">
        <v>363</v>
      </c>
      <c r="B4" s="807"/>
      <c r="C4" s="807"/>
      <c r="D4" s="807"/>
      <c r="E4" s="807"/>
      <c r="F4" s="807"/>
      <c r="G4" s="808"/>
    </row>
    <row r="5" spans="1:7" ht="25.15" customHeight="1">
      <c r="A5" s="800" t="s">
        <v>125</v>
      </c>
      <c r="B5" s="800" t="s">
        <v>36</v>
      </c>
      <c r="C5" s="800" t="s">
        <v>19</v>
      </c>
      <c r="D5" s="800" t="s">
        <v>20</v>
      </c>
      <c r="E5" s="815" t="s">
        <v>24</v>
      </c>
      <c r="F5" s="816"/>
      <c r="G5" s="800" t="s">
        <v>134</v>
      </c>
    </row>
    <row r="6" spans="1:7" s="138" customFormat="1" ht="25.15" customHeight="1">
      <c r="A6" s="802"/>
      <c r="B6" s="802"/>
      <c r="C6" s="802"/>
      <c r="D6" s="802"/>
      <c r="E6" s="149" t="s">
        <v>98</v>
      </c>
      <c r="F6" s="149" t="s">
        <v>25</v>
      </c>
      <c r="G6" s="802"/>
    </row>
    <row r="7" spans="1:7" ht="15" customHeight="1">
      <c r="A7" s="133" t="s">
        <v>0</v>
      </c>
      <c r="B7" s="133" t="s">
        <v>1</v>
      </c>
      <c r="C7" s="133" t="s">
        <v>2</v>
      </c>
      <c r="D7" s="133" t="s">
        <v>2</v>
      </c>
      <c r="E7" s="133" t="s">
        <v>6</v>
      </c>
      <c r="F7" s="133" t="s">
        <v>3</v>
      </c>
      <c r="G7" s="133" t="s">
        <v>4</v>
      </c>
    </row>
    <row r="8" spans="1:7" ht="15" customHeight="1">
      <c r="A8" s="315"/>
      <c r="B8" s="315"/>
      <c r="C8" s="315"/>
      <c r="D8" s="315"/>
      <c r="E8" s="315"/>
      <c r="F8" s="315"/>
      <c r="G8" s="315"/>
    </row>
    <row r="9" spans="1:7" ht="15" customHeight="1">
      <c r="A9" s="315"/>
      <c r="B9" s="315"/>
      <c r="C9" s="315"/>
      <c r="D9" s="315"/>
      <c r="E9" s="315"/>
      <c r="F9" s="315"/>
      <c r="G9" s="315"/>
    </row>
    <row r="10" spans="1:7" ht="15" customHeight="1">
      <c r="A10" s="315"/>
      <c r="B10" s="315"/>
      <c r="C10" s="315"/>
      <c r="D10" s="315"/>
      <c r="E10" s="315"/>
      <c r="F10" s="315"/>
      <c r="G10" s="315"/>
    </row>
    <row r="11" spans="1:7" ht="15" customHeight="1">
      <c r="A11" s="315"/>
      <c r="B11" s="315"/>
      <c r="C11" s="315"/>
      <c r="D11" s="315"/>
      <c r="E11" s="315"/>
      <c r="F11" s="315"/>
      <c r="G11" s="315"/>
    </row>
    <row r="12" spans="1:7" ht="15" customHeight="1">
      <c r="A12" s="315"/>
      <c r="B12" s="315"/>
      <c r="C12" s="315"/>
      <c r="D12" s="315"/>
      <c r="E12" s="315"/>
      <c r="F12" s="315"/>
      <c r="G12" s="315"/>
    </row>
    <row r="13" spans="1:7" ht="29.25" customHeight="1">
      <c r="A13" s="315"/>
      <c r="B13" s="315"/>
      <c r="C13" s="315"/>
      <c r="D13" s="315"/>
      <c r="E13" s="315"/>
      <c r="F13" s="315"/>
      <c r="G13" s="315"/>
    </row>
    <row r="14" spans="1:7" ht="15" customHeight="1">
      <c r="A14" s="315"/>
      <c r="B14" s="315"/>
      <c r="C14" s="315"/>
      <c r="D14" s="315"/>
      <c r="E14" s="315"/>
      <c r="F14" s="315"/>
      <c r="G14" s="315"/>
    </row>
    <row r="15" spans="1:7" ht="15" customHeight="1">
      <c r="A15" s="315"/>
      <c r="B15" s="315"/>
      <c r="C15" s="315"/>
      <c r="D15" s="315"/>
      <c r="E15" s="315"/>
      <c r="F15" s="315"/>
      <c r="G15" s="315"/>
    </row>
    <row r="16" spans="1:7" ht="15" customHeight="1">
      <c r="A16" s="315"/>
      <c r="B16" s="315"/>
      <c r="C16" s="315"/>
      <c r="D16" s="315"/>
      <c r="E16" s="315"/>
      <c r="F16" s="315"/>
      <c r="G16" s="315"/>
    </row>
    <row r="17" spans="1:7" ht="15" customHeight="1">
      <c r="A17" s="315"/>
      <c r="B17" s="315"/>
      <c r="C17" s="315"/>
      <c r="D17" s="315"/>
      <c r="E17" s="315"/>
      <c r="F17" s="315"/>
      <c r="G17" s="315"/>
    </row>
    <row r="18" spans="1:7" ht="15" customHeight="1">
      <c r="A18" s="315"/>
      <c r="B18" s="315"/>
      <c r="C18" s="315"/>
      <c r="D18" s="315"/>
      <c r="E18" s="315"/>
      <c r="F18" s="315"/>
      <c r="G18" s="315"/>
    </row>
    <row r="19" spans="1:7" ht="15" customHeight="1">
      <c r="A19" s="315"/>
      <c r="B19" s="315"/>
      <c r="C19" s="315"/>
      <c r="D19" s="315"/>
      <c r="E19" s="315"/>
      <c r="F19" s="315"/>
      <c r="G19" s="315"/>
    </row>
    <row r="20" spans="1:7" ht="15" customHeight="1">
      <c r="A20" s="315"/>
      <c r="B20" s="315"/>
      <c r="C20" s="315"/>
      <c r="D20" s="315"/>
      <c r="E20" s="315"/>
      <c r="F20" s="315"/>
      <c r="G20" s="315"/>
    </row>
    <row r="21" spans="1:7" ht="15" customHeight="1">
      <c r="A21" s="315"/>
      <c r="B21" s="315"/>
      <c r="C21" s="315"/>
      <c r="D21" s="315"/>
      <c r="E21" s="315"/>
      <c r="F21" s="315"/>
      <c r="G21" s="315"/>
    </row>
    <row r="22" spans="1:7" ht="15" customHeight="1">
      <c r="A22" s="315"/>
      <c r="B22" s="315"/>
      <c r="C22" s="315"/>
      <c r="D22" s="315"/>
      <c r="E22" s="315"/>
      <c r="F22" s="315"/>
      <c r="G22" s="315"/>
    </row>
    <row r="23" spans="1:7" ht="15" customHeight="1">
      <c r="A23" s="315"/>
      <c r="B23" s="315"/>
      <c r="C23" s="315"/>
      <c r="D23" s="315"/>
      <c r="E23" s="315"/>
      <c r="F23" s="315"/>
      <c r="G23" s="315"/>
    </row>
    <row r="24" spans="1:7" ht="15" customHeight="1">
      <c r="A24" s="315"/>
      <c r="B24" s="315"/>
      <c r="C24" s="315"/>
      <c r="D24" s="315"/>
      <c r="E24" s="315"/>
      <c r="F24" s="315"/>
      <c r="G24" s="315"/>
    </row>
    <row r="25" spans="1:7" ht="15" customHeight="1">
      <c r="A25" s="315"/>
      <c r="B25" s="315"/>
      <c r="C25" s="315"/>
      <c r="D25" s="315"/>
      <c r="E25" s="315"/>
      <c r="F25" s="315"/>
      <c r="G25" s="315"/>
    </row>
    <row r="26" spans="1:7" ht="15" customHeight="1">
      <c r="A26" s="315"/>
      <c r="B26" s="315"/>
      <c r="C26" s="315"/>
      <c r="D26" s="315"/>
      <c r="E26" s="315"/>
      <c r="F26" s="315"/>
      <c r="G26" s="315"/>
    </row>
    <row r="27" spans="1:7" ht="39.75" customHeight="1">
      <c r="A27" s="315"/>
      <c r="B27" s="315"/>
      <c r="C27" s="315"/>
      <c r="D27" s="315"/>
      <c r="E27" s="315"/>
      <c r="F27" s="315"/>
      <c r="G27" s="315"/>
    </row>
    <row r="28" spans="1:7" ht="15" customHeight="1">
      <c r="A28" s="315"/>
      <c r="B28" s="315"/>
      <c r="C28" s="315"/>
      <c r="D28" s="315"/>
      <c r="E28" s="315"/>
      <c r="F28" s="315"/>
      <c r="G28" s="315"/>
    </row>
    <row r="29" spans="1:7" ht="15" customHeight="1">
      <c r="A29" s="315"/>
      <c r="B29" s="315"/>
      <c r="C29" s="315"/>
      <c r="D29" s="315"/>
      <c r="E29" s="315"/>
      <c r="F29" s="315"/>
      <c r="G29" s="315"/>
    </row>
    <row r="30" spans="1:7" ht="15" customHeight="1">
      <c r="A30" s="265" t="s">
        <v>78</v>
      </c>
      <c r="B30" s="315"/>
      <c r="C30" s="315"/>
      <c r="D30" s="315"/>
      <c r="E30" s="315"/>
      <c r="F30" s="315"/>
      <c r="G30" s="315"/>
    </row>
    <row r="31" spans="1:7" ht="15" customHeight="1">
      <c r="A31" s="314"/>
      <c r="B31" s="314"/>
      <c r="C31" s="314"/>
      <c r="D31" s="314"/>
      <c r="E31" s="314"/>
      <c r="F31" s="314"/>
      <c r="G31" s="314"/>
    </row>
    <row r="32" spans="1:7">
      <c r="A32" s="261" t="s">
        <v>167</v>
      </c>
      <c r="B32" s="261"/>
    </row>
    <row r="33" spans="1:5">
      <c r="A33" s="261"/>
      <c r="B33" s="261"/>
    </row>
    <row r="35" spans="1:5">
      <c r="A35" s="260"/>
      <c r="B35" s="260"/>
      <c r="E35" s="259"/>
    </row>
    <row r="36" spans="1:5">
      <c r="A36" s="258"/>
      <c r="B36" s="258"/>
      <c r="E36" s="257"/>
    </row>
    <row r="86" spans="1:17">
      <c r="A86" s="440"/>
      <c r="B86" s="440"/>
      <c r="C86" s="440"/>
      <c r="D86" s="440"/>
      <c r="E86" s="440"/>
      <c r="F86" s="440"/>
      <c r="G86" s="440"/>
      <c r="H86" s="440"/>
      <c r="I86" s="440"/>
      <c r="J86" s="440"/>
      <c r="K86" s="440"/>
      <c r="L86" s="440"/>
      <c r="M86" s="440"/>
      <c r="N86" s="440"/>
      <c r="O86" s="440"/>
      <c r="P86" s="440"/>
      <c r="Q86" s="440"/>
    </row>
  </sheetData>
  <mergeCells count="9">
    <mergeCell ref="A1:G1"/>
    <mergeCell ref="A3:G3"/>
    <mergeCell ref="A4:G4"/>
    <mergeCell ref="A5:A6"/>
    <mergeCell ref="C5:C6"/>
    <mergeCell ref="D5:D6"/>
    <mergeCell ref="E5:F5"/>
    <mergeCell ref="B5:B6"/>
    <mergeCell ref="G5:G6"/>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view="pageLayout" zoomScaleNormal="100" workbookViewId="0">
      <selection activeCell="F29" sqref="F29"/>
    </sheetView>
  </sheetViews>
  <sheetFormatPr baseColWidth="10" defaultColWidth="11.42578125" defaultRowHeight="13.5"/>
  <cols>
    <col min="1" max="1" width="61.7109375" style="270" customWidth="1"/>
    <col min="2" max="2" width="72.140625" style="270" customWidth="1"/>
    <col min="3" max="3" width="82.140625" style="270" customWidth="1"/>
    <col min="4" max="16384" width="11.42578125" style="270"/>
  </cols>
  <sheetData>
    <row r="1" spans="1:3" ht="35.1" customHeight="1">
      <c r="A1" s="820" t="s">
        <v>83</v>
      </c>
      <c r="B1" s="821"/>
      <c r="C1" s="822"/>
    </row>
    <row r="2" spans="1:3" ht="6.75" customHeight="1"/>
    <row r="3" spans="1:3" s="318" customFormat="1" ht="15" customHeight="1">
      <c r="A3" s="828" t="s">
        <v>484</v>
      </c>
      <c r="B3" s="829"/>
      <c r="C3" s="830"/>
    </row>
    <row r="4" spans="1:3" s="318" customFormat="1" ht="6.75" customHeight="1"/>
    <row r="5" spans="1:3" s="318" customFormat="1" ht="15" customHeight="1">
      <c r="A5" s="828" t="s">
        <v>363</v>
      </c>
      <c r="B5" s="829"/>
      <c r="C5" s="830"/>
    </row>
    <row r="6" spans="1:3" s="318" customFormat="1" ht="6.75" customHeight="1"/>
    <row r="7" spans="1:3" s="318" customFormat="1" ht="15" customHeight="1">
      <c r="A7" s="823" t="s">
        <v>54</v>
      </c>
      <c r="B7" s="824"/>
      <c r="C7" s="825"/>
    </row>
    <row r="8" spans="1:3" s="318" customFormat="1" ht="6.75" customHeight="1">
      <c r="A8" s="831"/>
      <c r="B8" s="831"/>
      <c r="C8" s="831"/>
    </row>
    <row r="9" spans="1:3" s="318" customFormat="1" ht="15" customHeight="1">
      <c r="A9" s="324" t="s">
        <v>55</v>
      </c>
      <c r="B9" s="826"/>
      <c r="C9" s="827"/>
    </row>
    <row r="10" spans="1:3" s="318" customFormat="1" ht="15" customHeight="1">
      <c r="A10" s="324" t="s">
        <v>56</v>
      </c>
      <c r="B10" s="826"/>
      <c r="C10" s="827"/>
    </row>
    <row r="11" spans="1:3" s="318" customFormat="1" ht="15" customHeight="1">
      <c r="A11" s="324" t="s">
        <v>57</v>
      </c>
      <c r="B11" s="826"/>
      <c r="C11" s="827"/>
    </row>
    <row r="12" spans="1:3" s="318" customFormat="1" ht="15" customHeight="1">
      <c r="A12" s="324" t="s">
        <v>58</v>
      </c>
      <c r="B12" s="826"/>
      <c r="C12" s="827"/>
    </row>
    <row r="13" spans="1:3" s="318" customFormat="1" ht="29.25" customHeight="1">
      <c r="A13" s="276" t="s">
        <v>59</v>
      </c>
      <c r="B13" s="826"/>
      <c r="C13" s="827"/>
    </row>
    <row r="14" spans="1:3" s="318" customFormat="1" ht="33.6" customHeight="1">
      <c r="A14" s="276" t="s">
        <v>60</v>
      </c>
      <c r="B14" s="826"/>
      <c r="C14" s="832"/>
    </row>
    <row r="15" spans="1:3" s="318" customFormat="1" ht="33.6" customHeight="1">
      <c r="A15" s="276" t="s">
        <v>61</v>
      </c>
      <c r="B15" s="826"/>
      <c r="C15" s="827"/>
    </row>
    <row r="16" spans="1:3" s="318" customFormat="1" ht="33.6" customHeight="1">
      <c r="A16" s="276" t="s">
        <v>62</v>
      </c>
      <c r="B16" s="826"/>
      <c r="C16" s="827"/>
    </row>
    <row r="17" spans="1:3" s="318" customFormat="1" ht="6.75" customHeight="1"/>
    <row r="18" spans="1:3" s="318" customFormat="1" ht="15" customHeight="1">
      <c r="A18" s="823" t="s">
        <v>63</v>
      </c>
      <c r="B18" s="824"/>
      <c r="C18" s="825"/>
    </row>
    <row r="19" spans="1:3" s="318" customFormat="1" ht="28.9" customHeight="1">
      <c r="A19" s="320" t="s">
        <v>64</v>
      </c>
      <c r="B19" s="320" t="s">
        <v>65</v>
      </c>
      <c r="C19" s="322" t="s">
        <v>66</v>
      </c>
    </row>
    <row r="20" spans="1:3" s="318" customFormat="1" ht="15" customHeight="1">
      <c r="A20" s="323"/>
      <c r="B20" s="323"/>
      <c r="C20" s="319"/>
    </row>
    <row r="21" spans="1:3" s="318" customFormat="1" ht="6.75" customHeight="1"/>
    <row r="22" spans="1:3" s="318" customFormat="1" ht="15" customHeight="1">
      <c r="A22" s="823" t="s">
        <v>67</v>
      </c>
      <c r="B22" s="824"/>
      <c r="C22" s="825"/>
    </row>
    <row r="23" spans="1:3" s="318" customFormat="1" ht="15" customHeight="1">
      <c r="A23" s="320" t="s">
        <v>68</v>
      </c>
      <c r="B23" s="320" t="s">
        <v>69</v>
      </c>
      <c r="C23" s="322" t="s">
        <v>70</v>
      </c>
    </row>
    <row r="24" spans="1:3" s="318" customFormat="1" ht="15" customHeight="1">
      <c r="A24" s="323"/>
      <c r="B24" s="323"/>
      <c r="C24" s="319"/>
    </row>
    <row r="25" spans="1:3" s="318" customFormat="1" ht="6.75" customHeight="1"/>
    <row r="26" spans="1:3" s="318" customFormat="1" ht="15" customHeight="1">
      <c r="A26" s="823" t="s">
        <v>71</v>
      </c>
      <c r="B26" s="824"/>
      <c r="C26" s="825"/>
    </row>
    <row r="27" spans="1:3" s="318" customFormat="1" ht="39.75" customHeight="1">
      <c r="A27" s="320" t="s">
        <v>72</v>
      </c>
      <c r="B27" s="320" t="s">
        <v>73</v>
      </c>
      <c r="C27" s="322" t="s">
        <v>74</v>
      </c>
    </row>
    <row r="28" spans="1:3" s="318" customFormat="1" ht="34.9" customHeight="1">
      <c r="A28" s="321"/>
      <c r="B28" s="320"/>
      <c r="C28" s="319"/>
    </row>
    <row r="29" spans="1:3">
      <c r="A29" s="318"/>
      <c r="B29" s="318"/>
      <c r="C29" s="318"/>
    </row>
    <row r="86" spans="1:17">
      <c r="A86" s="287"/>
      <c r="B86" s="287"/>
      <c r="C86" s="287"/>
      <c r="D86" s="287"/>
      <c r="E86" s="287"/>
      <c r="F86" s="287"/>
      <c r="G86" s="287"/>
      <c r="H86" s="287"/>
      <c r="I86" s="287"/>
      <c r="J86" s="287"/>
      <c r="K86" s="287"/>
      <c r="L86" s="287"/>
      <c r="M86" s="287"/>
      <c r="N86" s="287"/>
      <c r="O86" s="287"/>
      <c r="P86" s="287"/>
      <c r="Q86" s="287"/>
    </row>
  </sheetData>
  <mergeCells count="16">
    <mergeCell ref="A18:C18"/>
    <mergeCell ref="A22:C22"/>
    <mergeCell ref="A26:C26"/>
    <mergeCell ref="B11:C11"/>
    <mergeCell ref="B12:C12"/>
    <mergeCell ref="B13:C13"/>
    <mergeCell ref="B14:C14"/>
    <mergeCell ref="B15:C15"/>
    <mergeCell ref="B16:C16"/>
    <mergeCell ref="A1:C1"/>
    <mergeCell ref="A7:C7"/>
    <mergeCell ref="B9:C9"/>
    <mergeCell ref="B10:C10"/>
    <mergeCell ref="A3:C3"/>
    <mergeCell ref="A5:C5"/>
    <mergeCell ref="A8:C8"/>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topLeftCell="A10" zoomScale="85" zoomScaleNormal="85" workbookViewId="0">
      <selection sqref="A1:G1"/>
    </sheetView>
  </sheetViews>
  <sheetFormatPr baseColWidth="10" defaultColWidth="11.42578125" defaultRowHeight="13.5"/>
  <cols>
    <col min="1" max="1" width="19.28515625" style="1" customWidth="1"/>
    <col min="2" max="2" width="32" style="1" customWidth="1"/>
    <col min="3" max="3" width="30.28515625" style="1" customWidth="1"/>
    <col min="4" max="4" width="34.85546875" style="1" customWidth="1"/>
    <col min="5" max="5" width="32.7109375" style="1" customWidth="1"/>
    <col min="6" max="6" width="29.7109375" style="1" customWidth="1"/>
    <col min="7" max="7" width="32" style="1" customWidth="1"/>
    <col min="8" max="16384" width="11.42578125" style="1"/>
  </cols>
  <sheetData>
    <row r="1" spans="1:8" ht="35.1" customHeight="1">
      <c r="A1" s="609" t="s">
        <v>76</v>
      </c>
      <c r="B1" s="610"/>
      <c r="C1" s="610"/>
      <c r="D1" s="610"/>
      <c r="E1" s="610"/>
      <c r="F1" s="610"/>
      <c r="G1" s="611"/>
    </row>
    <row r="2" spans="1:8" ht="6.75" customHeight="1"/>
    <row r="3" spans="1:8" ht="17.25" customHeight="1">
      <c r="A3" s="612" t="s">
        <v>483</v>
      </c>
      <c r="B3" s="613"/>
      <c r="C3" s="613"/>
      <c r="D3" s="613"/>
      <c r="E3" s="613"/>
      <c r="F3" s="613"/>
      <c r="G3" s="614"/>
    </row>
    <row r="4" spans="1:8" ht="17.25" customHeight="1">
      <c r="A4" s="612" t="s">
        <v>363</v>
      </c>
      <c r="B4" s="613"/>
      <c r="C4" s="613"/>
      <c r="D4" s="613"/>
      <c r="E4" s="613"/>
      <c r="F4" s="613"/>
      <c r="G4" s="614"/>
    </row>
    <row r="5" spans="1:8" ht="25.5" customHeight="1">
      <c r="A5" s="607" t="s">
        <v>18</v>
      </c>
      <c r="B5" s="619" t="s">
        <v>94</v>
      </c>
      <c r="C5" s="620"/>
      <c r="D5" s="620"/>
      <c r="E5" s="621"/>
      <c r="F5" s="619" t="s">
        <v>87</v>
      </c>
      <c r="G5" s="621"/>
      <c r="H5" s="2"/>
    </row>
    <row r="6" spans="1:8" ht="25.5" customHeight="1">
      <c r="A6" s="622"/>
      <c r="B6" s="86" t="s">
        <v>182</v>
      </c>
      <c r="C6" s="86" t="s">
        <v>45</v>
      </c>
      <c r="D6" s="86" t="s">
        <v>46</v>
      </c>
      <c r="E6" s="86" t="s">
        <v>99</v>
      </c>
      <c r="F6" s="87" t="s">
        <v>100</v>
      </c>
      <c r="G6" s="87" t="s">
        <v>181</v>
      </c>
      <c r="H6" s="3"/>
    </row>
    <row r="7" spans="1:8" s="19" customFormat="1" ht="12.75" customHeight="1">
      <c r="A7" s="12" t="s">
        <v>0</v>
      </c>
      <c r="B7" s="12" t="s">
        <v>1</v>
      </c>
      <c r="C7" s="12" t="s">
        <v>2</v>
      </c>
      <c r="D7" s="12" t="s">
        <v>6</v>
      </c>
      <c r="E7" s="12" t="s">
        <v>3</v>
      </c>
      <c r="F7" s="12" t="s">
        <v>4</v>
      </c>
      <c r="G7" s="12" t="s">
        <v>5</v>
      </c>
    </row>
    <row r="8" spans="1:8" s="19" customFormat="1" ht="22.9" customHeight="1">
      <c r="A8" s="85" t="s">
        <v>95</v>
      </c>
      <c r="B8" s="162">
        <f>B9+B11+B13</f>
        <v>54735862.980000004</v>
      </c>
      <c r="C8" s="162">
        <f>C9+C11+C13</f>
        <v>54729097.120000005</v>
      </c>
      <c r="D8" s="162">
        <f>D9+D11+D13</f>
        <v>54729097.120000005</v>
      </c>
      <c r="E8" s="162">
        <f>E9+E11+E13</f>
        <v>54729097.120000005</v>
      </c>
      <c r="F8" s="163">
        <f>C8-B8</f>
        <v>-6765.859999999404</v>
      </c>
      <c r="G8" s="163">
        <f>D8-C8</f>
        <v>0</v>
      </c>
    </row>
    <row r="9" spans="1:8" s="19" customFormat="1" ht="49.9" customHeight="1">
      <c r="A9" s="29">
        <v>1000</v>
      </c>
      <c r="B9" s="178">
        <v>17444882.640000004</v>
      </c>
      <c r="C9" s="178">
        <v>17444882.640000004</v>
      </c>
      <c r="D9" s="178">
        <v>17444882.640000004</v>
      </c>
      <c r="E9" s="178">
        <v>17444882.640000004</v>
      </c>
      <c r="F9" s="163">
        <f>C9-B9</f>
        <v>0</v>
      </c>
      <c r="G9" s="163">
        <f>D9-C9</f>
        <v>0</v>
      </c>
    </row>
    <row r="10" spans="1:8" s="19" customFormat="1" ht="49.9" customHeight="1">
      <c r="A10" s="29"/>
      <c r="B10" s="178"/>
      <c r="C10" s="178"/>
      <c r="D10" s="178"/>
      <c r="E10" s="178"/>
      <c r="F10" s="163"/>
      <c r="G10" s="163"/>
    </row>
    <row r="11" spans="1:8" s="19" customFormat="1" ht="49.9" customHeight="1">
      <c r="A11" s="30">
        <v>2000</v>
      </c>
      <c r="B11" s="447">
        <v>6154072.04</v>
      </c>
      <c r="C11" s="447">
        <v>6154072.04</v>
      </c>
      <c r="D11" s="447">
        <v>6154072.04</v>
      </c>
      <c r="E11" s="447">
        <v>6154072.04</v>
      </c>
      <c r="F11" s="161">
        <f>C11-B11</f>
        <v>0</v>
      </c>
      <c r="G11" s="161">
        <f>D11-C11</f>
        <v>0</v>
      </c>
    </row>
    <row r="12" spans="1:8" s="19" customFormat="1" ht="31.5" customHeight="1">
      <c r="A12" s="47"/>
      <c r="B12" s="434"/>
      <c r="C12" s="434"/>
      <c r="D12" s="434"/>
      <c r="E12" s="434"/>
      <c r="F12" s="159"/>
      <c r="G12" s="159"/>
    </row>
    <row r="13" spans="1:8" s="19" customFormat="1" ht="29.25" customHeight="1">
      <c r="A13" s="29">
        <v>3000</v>
      </c>
      <c r="B13" s="178">
        <v>31136908.299999997</v>
      </c>
      <c r="C13" s="178">
        <v>31130142.439999998</v>
      </c>
      <c r="D13" s="178">
        <v>31130142.439999998</v>
      </c>
      <c r="E13" s="178">
        <v>31130142.439999998</v>
      </c>
      <c r="F13" s="158">
        <f t="shared" ref="F13:G13" si="0">C13-B13</f>
        <v>-6765.859999999404</v>
      </c>
      <c r="G13" s="158">
        <f t="shared" si="0"/>
        <v>0</v>
      </c>
    </row>
    <row r="14" spans="1:8" s="19" customFormat="1" ht="24" customHeight="1">
      <c r="A14" s="6" t="s">
        <v>97</v>
      </c>
      <c r="B14" s="160">
        <f>B15+B17+B19+B20</f>
        <v>11594305.840000002</v>
      </c>
      <c r="C14" s="160">
        <f>C15+C17+C19+C20</f>
        <v>11594305.840000002</v>
      </c>
      <c r="D14" s="160">
        <f>D15+D17+D19+D20</f>
        <v>11594305.840000002</v>
      </c>
      <c r="E14" s="160">
        <f>E15+E17+E19+E20</f>
        <v>11594305.840000002</v>
      </c>
      <c r="F14" s="160">
        <f>C14-B14</f>
        <v>0</v>
      </c>
      <c r="G14" s="160">
        <f>D14-C14</f>
        <v>0</v>
      </c>
    </row>
    <row r="15" spans="1:8" s="19" customFormat="1" ht="49.9" customHeight="1">
      <c r="A15" s="29">
        <v>1000</v>
      </c>
      <c r="B15" s="178">
        <v>11071974.860000001</v>
      </c>
      <c r="C15" s="178">
        <v>11071974.860000001</v>
      </c>
      <c r="D15" s="178">
        <v>11071974.860000001</v>
      </c>
      <c r="E15" s="178">
        <v>11071974.860000001</v>
      </c>
      <c r="F15" s="163">
        <f>C15-B15</f>
        <v>0</v>
      </c>
      <c r="G15" s="163">
        <f>D15-C15</f>
        <v>0</v>
      </c>
    </row>
    <row r="16" spans="1:8" s="19" customFormat="1" ht="49.9" customHeight="1">
      <c r="A16" s="29"/>
      <c r="B16" s="178"/>
      <c r="C16" s="178"/>
      <c r="D16" s="178"/>
      <c r="E16" s="178"/>
      <c r="F16" s="163"/>
      <c r="G16" s="163"/>
    </row>
    <row r="17" spans="1:7" s="19" customFormat="1" ht="49.9" customHeight="1">
      <c r="A17" s="30">
        <v>2000</v>
      </c>
      <c r="B17" s="447">
        <v>522330.98</v>
      </c>
      <c r="C17" s="447">
        <v>522330.98</v>
      </c>
      <c r="D17" s="447">
        <v>522330.98</v>
      </c>
      <c r="E17" s="447">
        <v>522330.98</v>
      </c>
      <c r="F17" s="161">
        <f>C17-B17</f>
        <v>0</v>
      </c>
      <c r="G17" s="161">
        <f>D17-C17</f>
        <v>0</v>
      </c>
    </row>
    <row r="18" spans="1:7" s="19" customFormat="1" ht="31.5" customHeight="1">
      <c r="A18" s="47"/>
      <c r="B18" s="434"/>
      <c r="C18" s="434"/>
      <c r="D18" s="434"/>
      <c r="E18" s="434"/>
      <c r="F18" s="159"/>
      <c r="G18" s="159"/>
    </row>
    <row r="19" spans="1:7" s="19" customFormat="1" ht="49.9" customHeight="1">
      <c r="A19" s="4">
        <v>3000</v>
      </c>
      <c r="B19" s="158">
        <v>0</v>
      </c>
      <c r="C19" s="158">
        <v>0</v>
      </c>
      <c r="D19" s="158">
        <v>0</v>
      </c>
      <c r="E19" s="158">
        <v>0</v>
      </c>
      <c r="F19" s="158">
        <f>C19-B19</f>
        <v>0</v>
      </c>
      <c r="G19" s="158">
        <f>D19-C19</f>
        <v>0</v>
      </c>
    </row>
    <row r="20" spans="1:7" s="19" customFormat="1" ht="49.9" customHeight="1">
      <c r="A20" s="30">
        <v>5000</v>
      </c>
      <c r="B20" s="161">
        <v>0</v>
      </c>
      <c r="C20" s="161">
        <v>0</v>
      </c>
      <c r="D20" s="161">
        <v>0</v>
      </c>
      <c r="E20" s="161">
        <v>0</v>
      </c>
      <c r="F20" s="161">
        <f>C20-B20</f>
        <v>0</v>
      </c>
      <c r="G20" s="161">
        <f>D20-C20</f>
        <v>0</v>
      </c>
    </row>
    <row r="21" spans="1:7" s="19" customFormat="1" ht="43.5" customHeight="1">
      <c r="A21" s="5"/>
      <c r="B21" s="159"/>
      <c r="C21" s="159"/>
      <c r="D21" s="159"/>
      <c r="E21" s="159"/>
      <c r="F21" s="159"/>
      <c r="G21" s="159"/>
    </row>
    <row r="22" spans="1:7" s="19" customFormat="1" ht="30.75" customHeight="1">
      <c r="A22" s="32" t="s">
        <v>101</v>
      </c>
      <c r="B22" s="164">
        <f t="shared" ref="B22:G22" si="1">B8+B14</f>
        <v>66330168.820000008</v>
      </c>
      <c r="C22" s="164">
        <f t="shared" si="1"/>
        <v>66323402.960000008</v>
      </c>
      <c r="D22" s="164">
        <f t="shared" si="1"/>
        <v>66323402.960000008</v>
      </c>
      <c r="E22" s="164">
        <f t="shared" si="1"/>
        <v>66323402.960000008</v>
      </c>
      <c r="F22" s="164">
        <f t="shared" si="1"/>
        <v>-6765.859999999404</v>
      </c>
      <c r="G22" s="164">
        <f t="shared" si="1"/>
        <v>0</v>
      </c>
    </row>
    <row r="27" spans="1:7" ht="39.75" customHeight="1"/>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ignoredErrors>
    <ignoredError sqref="A7:D7 E7:G7" numberStoredAsText="1"/>
  </ignoredErrors>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view="pageLayout" zoomScaleNormal="100" zoomScaleSheetLayoutView="70" workbookViewId="0">
      <selection activeCell="F29" sqref="F29"/>
    </sheetView>
  </sheetViews>
  <sheetFormatPr baseColWidth="10" defaultColWidth="12.5703125" defaultRowHeight="13.5"/>
  <cols>
    <col min="1" max="1" width="73.140625" style="14" customWidth="1"/>
    <col min="2" max="2" width="21.85546875" style="204" customWidth="1"/>
    <col min="3" max="3" width="21.5703125" style="204" customWidth="1"/>
    <col min="4" max="4" width="100.28515625" style="15" customWidth="1"/>
    <col min="5" max="16384" width="12.5703125" style="15"/>
  </cols>
  <sheetData>
    <row r="1" spans="1:4" ht="35.1" customHeight="1">
      <c r="A1" s="803" t="s">
        <v>195</v>
      </c>
      <c r="B1" s="804"/>
      <c r="C1" s="804"/>
      <c r="D1" s="805"/>
    </row>
    <row r="2" spans="1:4" ht="7.5" customHeight="1">
      <c r="A2" s="16"/>
      <c r="D2" s="17"/>
    </row>
    <row r="3" spans="1:4" ht="20.100000000000001" customHeight="1">
      <c r="A3" s="806" t="s">
        <v>484</v>
      </c>
      <c r="B3" s="807"/>
      <c r="C3" s="807"/>
      <c r="D3" s="808"/>
    </row>
    <row r="4" spans="1:4" ht="20.100000000000001" customHeight="1">
      <c r="A4" s="806" t="s">
        <v>363</v>
      </c>
      <c r="B4" s="807"/>
      <c r="C4" s="807"/>
      <c r="D4" s="808"/>
    </row>
    <row r="5" spans="1:4" ht="25.9" customHeight="1">
      <c r="A5" s="833" t="s">
        <v>121</v>
      </c>
      <c r="B5" s="835" t="s">
        <v>117</v>
      </c>
      <c r="C5" s="836"/>
      <c r="D5" s="837" t="s">
        <v>16</v>
      </c>
    </row>
    <row r="6" spans="1:4" s="18" customFormat="1" ht="25.9" customHeight="1">
      <c r="A6" s="834"/>
      <c r="B6" s="332" t="s">
        <v>96</v>
      </c>
      <c r="C6" s="331" t="s">
        <v>21</v>
      </c>
      <c r="D6" s="838"/>
    </row>
    <row r="7" spans="1:4" ht="20.25" customHeight="1">
      <c r="A7" s="133" t="s">
        <v>0</v>
      </c>
      <c r="B7" s="330" t="s">
        <v>1</v>
      </c>
      <c r="C7" s="330" t="s">
        <v>2</v>
      </c>
      <c r="D7" s="133" t="s">
        <v>6</v>
      </c>
    </row>
    <row r="8" spans="1:4" ht="27" customHeight="1">
      <c r="A8" s="328" t="s">
        <v>700</v>
      </c>
      <c r="B8" s="327">
        <v>12000000</v>
      </c>
      <c r="C8" s="327">
        <v>0</v>
      </c>
      <c r="D8" s="83"/>
    </row>
    <row r="9" spans="1:4">
      <c r="A9" s="328" t="s">
        <v>673</v>
      </c>
      <c r="B9" s="327">
        <v>3000000</v>
      </c>
      <c r="C9" s="327">
        <v>0</v>
      </c>
      <c r="D9" s="329"/>
    </row>
    <row r="10" spans="1:4" ht="22.5">
      <c r="A10" s="328" t="s">
        <v>665</v>
      </c>
      <c r="B10" s="327">
        <v>16000000</v>
      </c>
      <c r="C10" s="327">
        <v>0</v>
      </c>
      <c r="D10" s="329"/>
    </row>
    <row r="11" spans="1:4" ht="45">
      <c r="A11" s="328" t="s">
        <v>699</v>
      </c>
      <c r="B11" s="327">
        <v>26000000</v>
      </c>
      <c r="C11" s="327">
        <v>0</v>
      </c>
      <c r="D11" s="83"/>
    </row>
    <row r="12" spans="1:4" ht="26.25" customHeight="1">
      <c r="A12" s="328" t="s">
        <v>649</v>
      </c>
      <c r="B12" s="327">
        <v>2000000</v>
      </c>
      <c r="C12" s="327">
        <v>0</v>
      </c>
      <c r="D12" s="83"/>
    </row>
    <row r="13" spans="1:4" ht="29.25" customHeight="1">
      <c r="A13" s="328" t="s">
        <v>647</v>
      </c>
      <c r="B13" s="327">
        <v>8000000</v>
      </c>
      <c r="C13" s="327">
        <v>0</v>
      </c>
      <c r="D13" s="83"/>
    </row>
    <row r="14" spans="1:4" ht="22.5">
      <c r="A14" s="328" t="s">
        <v>698</v>
      </c>
      <c r="B14" s="327">
        <v>22000000</v>
      </c>
      <c r="C14" s="327">
        <v>0</v>
      </c>
      <c r="D14" s="83"/>
    </row>
    <row r="15" spans="1:4" ht="22.5">
      <c r="A15" s="328" t="s">
        <v>635</v>
      </c>
      <c r="B15" s="327">
        <v>31195</v>
      </c>
      <c r="C15" s="327">
        <v>0</v>
      </c>
      <c r="D15" s="83"/>
    </row>
    <row r="16" spans="1:4" ht="22.5">
      <c r="A16" s="328" t="s">
        <v>635</v>
      </c>
      <c r="B16" s="327">
        <v>3968805</v>
      </c>
      <c r="C16" s="327">
        <v>0</v>
      </c>
      <c r="D16" s="83"/>
    </row>
    <row r="17" spans="1:4" ht="25.5" customHeight="1">
      <c r="A17" s="82" t="s">
        <v>689</v>
      </c>
      <c r="B17" s="327">
        <v>32000000</v>
      </c>
      <c r="C17" s="327">
        <v>0</v>
      </c>
      <c r="D17" s="83"/>
    </row>
    <row r="18" spans="1:4" ht="22.5">
      <c r="A18" s="82" t="s">
        <v>685</v>
      </c>
      <c r="B18" s="327">
        <v>980609</v>
      </c>
      <c r="C18" s="327">
        <v>0</v>
      </c>
      <c r="D18" s="83"/>
    </row>
    <row r="19" spans="1:4" ht="22.5">
      <c r="A19" s="82" t="s">
        <v>685</v>
      </c>
      <c r="B19" s="327">
        <v>14019391</v>
      </c>
      <c r="C19" s="327">
        <v>0</v>
      </c>
      <c r="D19" s="83"/>
    </row>
    <row r="20" spans="1:4" ht="20.25" customHeight="1">
      <c r="A20" s="82"/>
      <c r="B20" s="327"/>
      <c r="C20" s="327"/>
      <c r="D20" s="83"/>
    </row>
    <row r="21" spans="1:4" ht="20.25" customHeight="1">
      <c r="A21" s="82"/>
      <c r="B21" s="327"/>
      <c r="C21" s="327"/>
      <c r="D21" s="83"/>
    </row>
    <row r="22" spans="1:4" ht="20.25" customHeight="1">
      <c r="A22" s="82"/>
      <c r="B22" s="327"/>
      <c r="C22" s="327"/>
      <c r="D22" s="83"/>
    </row>
    <row r="23" spans="1:4" ht="20.25" customHeight="1">
      <c r="A23" s="84" t="s">
        <v>124</v>
      </c>
      <c r="B23" s="327">
        <f>SUM(B8:B22)</f>
        <v>140000000</v>
      </c>
      <c r="C23" s="327">
        <f>SUM(C8:C22)</f>
        <v>0</v>
      </c>
      <c r="D23" s="83"/>
    </row>
    <row r="24" spans="1:4" ht="20.25" customHeight="1">
      <c r="A24" s="82"/>
      <c r="B24" s="327"/>
      <c r="C24" s="327"/>
      <c r="D24" s="83"/>
    </row>
    <row r="25" spans="1:4">
      <c r="A25" s="261" t="s">
        <v>199</v>
      </c>
    </row>
    <row r="26" spans="1:4">
      <c r="A26" s="260"/>
      <c r="C26" s="326"/>
    </row>
    <row r="27" spans="1:4" ht="39.75" customHeight="1">
      <c r="A27" s="258"/>
      <c r="C27" s="325"/>
    </row>
    <row r="86" spans="1:17">
      <c r="A86" s="486"/>
      <c r="B86" s="444"/>
      <c r="C86" s="444"/>
      <c r="D86" s="441"/>
      <c r="E86" s="441"/>
      <c r="F86" s="441"/>
      <c r="G86" s="441"/>
      <c r="H86" s="441"/>
      <c r="I86" s="441"/>
      <c r="J86" s="441"/>
      <c r="K86" s="441"/>
      <c r="L86" s="441"/>
      <c r="M86" s="441"/>
      <c r="N86" s="441"/>
      <c r="O86" s="441"/>
      <c r="P86" s="441"/>
      <c r="Q86" s="441"/>
    </row>
  </sheetData>
  <mergeCells count="6">
    <mergeCell ref="A5:A6"/>
    <mergeCell ref="B5:C5"/>
    <mergeCell ref="D5:D6"/>
    <mergeCell ref="A1:D1"/>
    <mergeCell ref="A3:D3"/>
    <mergeCell ref="A4:D4"/>
  </mergeCells>
  <conditionalFormatting sqref="A3">
    <cfRule type="cellIs" dxfId="5" priority="2" stopIfTrue="1" operator="equal">
      <formula>"VAYA A LA HOJA INICIO Y SELECIONE LA UNIDAD RESPONSABLE CORRESPONDIENTE A ESTE INFORME"</formula>
    </cfRule>
  </conditionalFormatting>
  <conditionalFormatting sqref="A4">
    <cfRule type="cellIs" dxfId="4"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showGridLines="0" view="pageLayout" zoomScaleNormal="100" zoomScaleSheetLayoutView="70" workbookViewId="0">
      <selection activeCell="F29" sqref="F29"/>
    </sheetView>
  </sheetViews>
  <sheetFormatPr baseColWidth="10" defaultColWidth="9.28515625" defaultRowHeight="13.5"/>
  <cols>
    <col min="1" max="1" width="40.5703125" style="137" customWidth="1"/>
    <col min="2" max="2" width="54" style="137" customWidth="1"/>
    <col min="3" max="3" width="50.140625" style="137" customWidth="1"/>
    <col min="4" max="4" width="12.5703125" style="137" bestFit="1" customWidth="1"/>
    <col min="5" max="5" width="22.5703125" style="137" customWidth="1"/>
    <col min="6" max="6" width="19.140625" style="137" customWidth="1"/>
    <col min="7" max="7" width="20" style="137" customWidth="1"/>
    <col min="8" max="16384" width="9.28515625" style="137"/>
  </cols>
  <sheetData>
    <row r="1" spans="1:7" ht="35.1" customHeight="1">
      <c r="A1" s="803" t="s">
        <v>37</v>
      </c>
      <c r="B1" s="804"/>
      <c r="C1" s="804"/>
      <c r="D1" s="804"/>
      <c r="E1" s="804"/>
      <c r="F1" s="804"/>
      <c r="G1" s="805"/>
    </row>
    <row r="2" spans="1:7" s="316" customFormat="1" ht="8.25" customHeight="1">
      <c r="A2" s="317"/>
      <c r="B2" s="317"/>
      <c r="C2" s="317"/>
      <c r="D2" s="317"/>
      <c r="E2" s="317"/>
      <c r="F2" s="317"/>
      <c r="G2" s="317"/>
    </row>
    <row r="3" spans="1:7" s="316" customFormat="1" ht="19.5" customHeight="1">
      <c r="A3" s="806" t="s">
        <v>484</v>
      </c>
      <c r="B3" s="807"/>
      <c r="C3" s="807"/>
      <c r="D3" s="807"/>
      <c r="E3" s="807"/>
      <c r="F3" s="807"/>
      <c r="G3" s="808"/>
    </row>
    <row r="4" spans="1:7" s="316" customFormat="1" ht="19.5" customHeight="1">
      <c r="A4" s="806" t="s">
        <v>363</v>
      </c>
      <c r="B4" s="807"/>
      <c r="C4" s="807"/>
      <c r="D4" s="807"/>
      <c r="E4" s="807"/>
      <c r="F4" s="807"/>
      <c r="G4" s="808"/>
    </row>
    <row r="5" spans="1:7" ht="9" customHeight="1"/>
    <row r="6" spans="1:7" ht="19.899999999999999" customHeight="1">
      <c r="A6" s="800" t="s">
        <v>39</v>
      </c>
      <c r="B6" s="800" t="s">
        <v>38</v>
      </c>
      <c r="C6" s="800" t="s">
        <v>16</v>
      </c>
      <c r="D6" s="800" t="s">
        <v>40</v>
      </c>
      <c r="E6" s="815" t="s">
        <v>94</v>
      </c>
      <c r="F6" s="819"/>
      <c r="G6" s="816"/>
    </row>
    <row r="7" spans="1:7" s="138" customFormat="1" ht="36" customHeight="1">
      <c r="A7" s="802"/>
      <c r="B7" s="802"/>
      <c r="C7" s="802"/>
      <c r="D7" s="802"/>
      <c r="E7" s="266" t="s">
        <v>157</v>
      </c>
      <c r="F7" s="266" t="s">
        <v>192</v>
      </c>
      <c r="G7" s="266" t="s">
        <v>41</v>
      </c>
    </row>
    <row r="8" spans="1:7">
      <c r="A8" s="340" t="s">
        <v>0</v>
      </c>
      <c r="B8" s="340" t="s">
        <v>1</v>
      </c>
      <c r="C8" s="340" t="s">
        <v>2</v>
      </c>
      <c r="D8" s="340" t="s">
        <v>6</v>
      </c>
      <c r="E8" s="340" t="s">
        <v>3</v>
      </c>
      <c r="F8" s="340" t="s">
        <v>4</v>
      </c>
      <c r="G8" s="340" t="s">
        <v>5</v>
      </c>
    </row>
    <row r="9" spans="1:7" ht="40.5">
      <c r="A9" s="339" t="s">
        <v>1003</v>
      </c>
      <c r="B9" s="339" t="s">
        <v>1002</v>
      </c>
      <c r="C9" s="339" t="s">
        <v>1001</v>
      </c>
      <c r="D9" s="336">
        <f t="shared" ref="D9:D40" si="0">IFERROR(G9/E9*100,0)</f>
        <v>0</v>
      </c>
      <c r="E9" s="336">
        <v>439815.4</v>
      </c>
      <c r="F9" s="336">
        <v>0</v>
      </c>
      <c r="G9" s="336">
        <v>0</v>
      </c>
    </row>
    <row r="10" spans="1:7">
      <c r="A10" s="339" t="s">
        <v>1000</v>
      </c>
      <c r="B10" s="339" t="s">
        <v>999</v>
      </c>
      <c r="C10" s="339" t="s">
        <v>998</v>
      </c>
      <c r="D10" s="336">
        <f t="shared" si="0"/>
        <v>0</v>
      </c>
      <c r="E10" s="336">
        <v>439815.4</v>
      </c>
      <c r="F10" s="336">
        <v>0</v>
      </c>
      <c r="G10" s="336">
        <v>0</v>
      </c>
    </row>
    <row r="11" spans="1:7" ht="27">
      <c r="A11" s="339" t="s">
        <v>997</v>
      </c>
      <c r="B11" s="339" t="s">
        <v>996</v>
      </c>
      <c r="C11" s="339" t="s">
        <v>903</v>
      </c>
      <c r="D11" s="336">
        <f t="shared" si="0"/>
        <v>0</v>
      </c>
      <c r="E11" s="336">
        <v>439815.4</v>
      </c>
      <c r="F11" s="336">
        <v>0</v>
      </c>
      <c r="G11" s="336">
        <v>0</v>
      </c>
    </row>
    <row r="12" spans="1:7">
      <c r="A12" s="339" t="s">
        <v>995</v>
      </c>
      <c r="B12" s="339" t="s">
        <v>994</v>
      </c>
      <c r="C12" s="339" t="s">
        <v>993</v>
      </c>
      <c r="D12" s="336">
        <f t="shared" si="0"/>
        <v>0</v>
      </c>
      <c r="E12" s="336">
        <v>439815.4</v>
      </c>
      <c r="F12" s="336">
        <v>0</v>
      </c>
      <c r="G12" s="336">
        <v>0</v>
      </c>
    </row>
    <row r="13" spans="1:7" ht="29.25" customHeight="1">
      <c r="A13" s="339" t="s">
        <v>992</v>
      </c>
      <c r="B13" s="339" t="s">
        <v>991</v>
      </c>
      <c r="C13" s="339" t="s">
        <v>859</v>
      </c>
      <c r="D13" s="336">
        <f t="shared" si="0"/>
        <v>0</v>
      </c>
      <c r="E13" s="336">
        <v>439815.4</v>
      </c>
      <c r="F13" s="336">
        <v>0</v>
      </c>
      <c r="G13" s="336">
        <v>0</v>
      </c>
    </row>
    <row r="14" spans="1:7" ht="27">
      <c r="A14" s="339" t="s">
        <v>990</v>
      </c>
      <c r="B14" s="339" t="s">
        <v>989</v>
      </c>
      <c r="C14" s="339" t="s">
        <v>988</v>
      </c>
      <c r="D14" s="336">
        <f t="shared" si="0"/>
        <v>0</v>
      </c>
      <c r="E14" s="336">
        <v>439815.4</v>
      </c>
      <c r="F14" s="336">
        <v>0</v>
      </c>
      <c r="G14" s="336">
        <v>0</v>
      </c>
    </row>
    <row r="15" spans="1:7">
      <c r="A15" s="339" t="s">
        <v>987</v>
      </c>
      <c r="B15" s="339" t="s">
        <v>986</v>
      </c>
      <c r="C15" s="339" t="s">
        <v>985</v>
      </c>
      <c r="D15" s="336">
        <f t="shared" si="0"/>
        <v>0</v>
      </c>
      <c r="E15" s="336">
        <v>439815.4</v>
      </c>
      <c r="F15" s="336">
        <v>0</v>
      </c>
      <c r="G15" s="336">
        <v>0</v>
      </c>
    </row>
    <row r="16" spans="1:7" ht="27">
      <c r="A16" s="339" t="s">
        <v>984</v>
      </c>
      <c r="B16" s="339" t="s">
        <v>983</v>
      </c>
      <c r="C16" s="339" t="s">
        <v>982</v>
      </c>
      <c r="D16" s="336">
        <f t="shared" si="0"/>
        <v>0</v>
      </c>
      <c r="E16" s="336">
        <v>439815.4</v>
      </c>
      <c r="F16" s="336">
        <v>0</v>
      </c>
      <c r="G16" s="336">
        <v>0</v>
      </c>
    </row>
    <row r="17" spans="1:7" ht="27">
      <c r="A17" s="339" t="s">
        <v>981</v>
      </c>
      <c r="B17" s="339" t="s">
        <v>980</v>
      </c>
      <c r="C17" s="339" t="s">
        <v>979</v>
      </c>
      <c r="D17" s="336">
        <f t="shared" si="0"/>
        <v>0</v>
      </c>
      <c r="E17" s="336">
        <v>439815.4</v>
      </c>
      <c r="F17" s="336">
        <v>0</v>
      </c>
      <c r="G17" s="336">
        <v>0</v>
      </c>
    </row>
    <row r="18" spans="1:7" ht="40.5">
      <c r="A18" s="339" t="s">
        <v>978</v>
      </c>
      <c r="B18" s="339" t="s">
        <v>977</v>
      </c>
      <c r="C18" s="339" t="s">
        <v>976</v>
      </c>
      <c r="D18" s="336">
        <f t="shared" si="0"/>
        <v>0</v>
      </c>
      <c r="E18" s="336">
        <v>439815.4</v>
      </c>
      <c r="F18" s="336">
        <v>0</v>
      </c>
      <c r="G18" s="336">
        <v>0</v>
      </c>
    </row>
    <row r="19" spans="1:7" ht="40.5">
      <c r="A19" s="339" t="s">
        <v>975</v>
      </c>
      <c r="B19" s="339" t="s">
        <v>974</v>
      </c>
      <c r="C19" s="339" t="s">
        <v>973</v>
      </c>
      <c r="D19" s="336">
        <f t="shared" si="0"/>
        <v>0</v>
      </c>
      <c r="E19" s="336">
        <v>439815.4</v>
      </c>
      <c r="F19" s="336">
        <v>0</v>
      </c>
      <c r="G19" s="336">
        <v>0</v>
      </c>
    </row>
    <row r="20" spans="1:7" ht="27">
      <c r="A20" s="339" t="s">
        <v>972</v>
      </c>
      <c r="B20" s="339" t="s">
        <v>971</v>
      </c>
      <c r="C20" s="339" t="s">
        <v>970</v>
      </c>
      <c r="D20" s="336">
        <f t="shared" si="0"/>
        <v>0</v>
      </c>
      <c r="E20" s="336">
        <v>439815.4</v>
      </c>
      <c r="F20" s="336">
        <v>0</v>
      </c>
      <c r="G20" s="336">
        <v>0</v>
      </c>
    </row>
    <row r="21" spans="1:7" ht="27">
      <c r="A21" s="339" t="s">
        <v>969</v>
      </c>
      <c r="B21" s="339" t="s">
        <v>968</v>
      </c>
      <c r="C21" s="339" t="s">
        <v>967</v>
      </c>
      <c r="D21" s="336">
        <f t="shared" si="0"/>
        <v>0</v>
      </c>
      <c r="E21" s="336">
        <v>439815.4</v>
      </c>
      <c r="F21" s="336">
        <v>0</v>
      </c>
      <c r="G21" s="336">
        <v>0</v>
      </c>
    </row>
    <row r="22" spans="1:7" ht="27">
      <c r="A22" s="339" t="s">
        <v>966</v>
      </c>
      <c r="B22" s="339" t="s">
        <v>965</v>
      </c>
      <c r="C22" s="339" t="s">
        <v>964</v>
      </c>
      <c r="D22" s="336">
        <f t="shared" si="0"/>
        <v>0</v>
      </c>
      <c r="E22" s="336">
        <v>439815.4</v>
      </c>
      <c r="F22" s="336">
        <v>0</v>
      </c>
      <c r="G22" s="336">
        <v>0</v>
      </c>
    </row>
    <row r="23" spans="1:7" ht="27">
      <c r="A23" s="339" t="s">
        <v>963</v>
      </c>
      <c r="B23" s="339" t="s">
        <v>962</v>
      </c>
      <c r="C23" s="339" t="s">
        <v>961</v>
      </c>
      <c r="D23" s="336">
        <f t="shared" si="0"/>
        <v>0</v>
      </c>
      <c r="E23" s="336">
        <v>439815.4</v>
      </c>
      <c r="F23" s="336">
        <v>0</v>
      </c>
      <c r="G23" s="336">
        <v>0</v>
      </c>
    </row>
    <row r="24" spans="1:7">
      <c r="A24" s="339" t="s">
        <v>960</v>
      </c>
      <c r="B24" s="339" t="s">
        <v>822</v>
      </c>
      <c r="C24" s="339" t="s">
        <v>822</v>
      </c>
      <c r="D24" s="336">
        <f t="shared" si="0"/>
        <v>0</v>
      </c>
      <c r="E24" s="336">
        <v>439815.4</v>
      </c>
      <c r="F24" s="336">
        <v>0</v>
      </c>
      <c r="G24" s="336">
        <v>0</v>
      </c>
    </row>
    <row r="25" spans="1:7" ht="27">
      <c r="A25" s="339" t="s">
        <v>959</v>
      </c>
      <c r="B25" s="339" t="s">
        <v>958</v>
      </c>
      <c r="C25" s="339" t="s">
        <v>957</v>
      </c>
      <c r="D25" s="336">
        <f t="shared" si="0"/>
        <v>0</v>
      </c>
      <c r="E25" s="336">
        <v>439815.4</v>
      </c>
      <c r="F25" s="336">
        <v>0</v>
      </c>
      <c r="G25" s="336">
        <v>0</v>
      </c>
    </row>
    <row r="26" spans="1:7" ht="27">
      <c r="A26" s="339" t="s">
        <v>956</v>
      </c>
      <c r="B26" s="339" t="s">
        <v>955</v>
      </c>
      <c r="C26" s="339" t="s">
        <v>702</v>
      </c>
      <c r="D26" s="336">
        <f t="shared" si="0"/>
        <v>0</v>
      </c>
      <c r="E26" s="336">
        <v>439815.4</v>
      </c>
      <c r="F26" s="336">
        <v>0</v>
      </c>
      <c r="G26" s="336">
        <v>0</v>
      </c>
    </row>
    <row r="27" spans="1:7" ht="39.75" customHeight="1">
      <c r="A27" s="339" t="s">
        <v>954</v>
      </c>
      <c r="B27" s="339" t="s">
        <v>953</v>
      </c>
      <c r="C27" s="339" t="s">
        <v>952</v>
      </c>
      <c r="D27" s="336">
        <f t="shared" si="0"/>
        <v>0</v>
      </c>
      <c r="E27" s="336">
        <v>439815.4</v>
      </c>
      <c r="F27" s="336">
        <v>0</v>
      </c>
      <c r="G27" s="336">
        <v>0</v>
      </c>
    </row>
    <row r="28" spans="1:7">
      <c r="A28" s="339" t="s">
        <v>951</v>
      </c>
      <c r="B28" s="339" t="s">
        <v>950</v>
      </c>
      <c r="C28" s="339" t="s">
        <v>950</v>
      </c>
      <c r="D28" s="336">
        <f t="shared" si="0"/>
        <v>0</v>
      </c>
      <c r="E28" s="336">
        <v>439815.4</v>
      </c>
      <c r="F28" s="336">
        <v>0</v>
      </c>
      <c r="G28" s="336">
        <v>0</v>
      </c>
    </row>
    <row r="29" spans="1:7">
      <c r="A29" s="339" t="s">
        <v>949</v>
      </c>
      <c r="B29" s="339" t="s">
        <v>948</v>
      </c>
      <c r="C29" s="339" t="s">
        <v>831</v>
      </c>
      <c r="D29" s="336">
        <f t="shared" si="0"/>
        <v>0</v>
      </c>
      <c r="E29" s="336">
        <v>439815.4</v>
      </c>
      <c r="F29" s="336">
        <v>0</v>
      </c>
      <c r="G29" s="336">
        <v>0</v>
      </c>
    </row>
    <row r="30" spans="1:7">
      <c r="A30" s="339" t="s">
        <v>947</v>
      </c>
      <c r="B30" s="339" t="s">
        <v>946</v>
      </c>
      <c r="C30" s="339" t="s">
        <v>946</v>
      </c>
      <c r="D30" s="336">
        <f t="shared" si="0"/>
        <v>0</v>
      </c>
      <c r="E30" s="336">
        <v>439815.4</v>
      </c>
      <c r="F30" s="336">
        <v>0</v>
      </c>
      <c r="G30" s="336">
        <v>0</v>
      </c>
    </row>
    <row r="31" spans="1:7">
      <c r="A31" s="339" t="s">
        <v>945</v>
      </c>
      <c r="B31" s="339" t="s">
        <v>944</v>
      </c>
      <c r="C31" s="339" t="s">
        <v>943</v>
      </c>
      <c r="D31" s="336">
        <f t="shared" si="0"/>
        <v>0</v>
      </c>
      <c r="E31" s="336">
        <v>439815.4</v>
      </c>
      <c r="F31" s="336">
        <v>0</v>
      </c>
      <c r="G31" s="336">
        <v>0</v>
      </c>
    </row>
    <row r="32" spans="1:7">
      <c r="A32" s="339" t="s">
        <v>942</v>
      </c>
      <c r="B32" s="339" t="s">
        <v>941</v>
      </c>
      <c r="C32" s="339" t="s">
        <v>940</v>
      </c>
      <c r="D32" s="336">
        <f t="shared" si="0"/>
        <v>0</v>
      </c>
      <c r="E32" s="336">
        <v>439815.4</v>
      </c>
      <c r="F32" s="336">
        <v>0</v>
      </c>
      <c r="G32" s="336">
        <v>0</v>
      </c>
    </row>
    <row r="33" spans="1:7">
      <c r="A33" s="339" t="s">
        <v>939</v>
      </c>
      <c r="B33" s="339" t="s">
        <v>938</v>
      </c>
      <c r="C33" s="339" t="s">
        <v>938</v>
      </c>
      <c r="D33" s="336">
        <f t="shared" si="0"/>
        <v>0</v>
      </c>
      <c r="E33" s="336">
        <v>439815.4</v>
      </c>
      <c r="F33" s="336">
        <v>0</v>
      </c>
      <c r="G33" s="336">
        <v>0</v>
      </c>
    </row>
    <row r="34" spans="1:7" ht="27">
      <c r="A34" s="339" t="s">
        <v>937</v>
      </c>
      <c r="B34" s="339" t="s">
        <v>936</v>
      </c>
      <c r="C34" s="339" t="s">
        <v>935</v>
      </c>
      <c r="D34" s="336">
        <f t="shared" si="0"/>
        <v>0</v>
      </c>
      <c r="E34" s="336">
        <v>439815.4</v>
      </c>
      <c r="F34" s="336">
        <v>0</v>
      </c>
      <c r="G34" s="336">
        <v>0</v>
      </c>
    </row>
    <row r="35" spans="1:7" ht="54">
      <c r="A35" s="339" t="s">
        <v>934</v>
      </c>
      <c r="B35" s="339" t="s">
        <v>933</v>
      </c>
      <c r="C35" s="339" t="s">
        <v>702</v>
      </c>
      <c r="D35" s="336">
        <f t="shared" si="0"/>
        <v>0</v>
      </c>
      <c r="E35" s="336">
        <v>439815.4</v>
      </c>
      <c r="F35" s="336">
        <v>0</v>
      </c>
      <c r="G35" s="336">
        <v>0</v>
      </c>
    </row>
    <row r="36" spans="1:7" ht="40.5">
      <c r="A36" s="339" t="s">
        <v>932</v>
      </c>
      <c r="B36" s="339" t="s">
        <v>931</v>
      </c>
      <c r="C36" s="339" t="s">
        <v>930</v>
      </c>
      <c r="D36" s="336">
        <f t="shared" si="0"/>
        <v>0</v>
      </c>
      <c r="E36" s="336">
        <v>439815.4</v>
      </c>
      <c r="F36" s="336">
        <v>0</v>
      </c>
      <c r="G36" s="336">
        <v>0</v>
      </c>
    </row>
    <row r="37" spans="1:7" ht="27">
      <c r="A37" s="339" t="s">
        <v>929</v>
      </c>
      <c r="B37" s="339" t="s">
        <v>928</v>
      </c>
      <c r="C37" s="339" t="s">
        <v>927</v>
      </c>
      <c r="D37" s="336">
        <f t="shared" si="0"/>
        <v>0</v>
      </c>
      <c r="E37" s="336">
        <v>439815.4</v>
      </c>
      <c r="F37" s="336">
        <v>0</v>
      </c>
      <c r="G37" s="336">
        <v>0</v>
      </c>
    </row>
    <row r="38" spans="1:7" ht="27">
      <c r="A38" s="339" t="s">
        <v>926</v>
      </c>
      <c r="B38" s="339" t="s">
        <v>925</v>
      </c>
      <c r="C38" s="339" t="s">
        <v>925</v>
      </c>
      <c r="D38" s="336">
        <f t="shared" si="0"/>
        <v>0</v>
      </c>
      <c r="E38" s="336">
        <v>439815.4</v>
      </c>
      <c r="F38" s="336">
        <v>0</v>
      </c>
      <c r="G38" s="336">
        <v>0</v>
      </c>
    </row>
    <row r="39" spans="1:7" ht="27">
      <c r="A39" s="339" t="s">
        <v>924</v>
      </c>
      <c r="B39" s="339" t="s">
        <v>923</v>
      </c>
      <c r="C39" s="339" t="s">
        <v>922</v>
      </c>
      <c r="D39" s="336">
        <f t="shared" si="0"/>
        <v>0</v>
      </c>
      <c r="E39" s="336">
        <v>439815.4</v>
      </c>
      <c r="F39" s="336">
        <v>0</v>
      </c>
      <c r="G39" s="336">
        <v>0</v>
      </c>
    </row>
    <row r="40" spans="1:7" ht="27">
      <c r="A40" s="339" t="s">
        <v>921</v>
      </c>
      <c r="B40" s="339" t="s">
        <v>920</v>
      </c>
      <c r="C40" s="339" t="s">
        <v>919</v>
      </c>
      <c r="D40" s="336">
        <f t="shared" si="0"/>
        <v>0</v>
      </c>
      <c r="E40" s="336">
        <v>439815.4</v>
      </c>
      <c r="F40" s="336">
        <v>0</v>
      </c>
      <c r="G40" s="336">
        <v>0</v>
      </c>
    </row>
    <row r="41" spans="1:7" ht="40.5">
      <c r="A41" s="339" t="s">
        <v>918</v>
      </c>
      <c r="B41" s="339" t="s">
        <v>917</v>
      </c>
      <c r="C41" s="339" t="s">
        <v>916</v>
      </c>
      <c r="D41" s="336">
        <f t="shared" ref="D41:D72" si="1">IFERROR(G41/E41*100,0)</f>
        <v>0</v>
      </c>
      <c r="E41" s="336">
        <v>439815.4</v>
      </c>
      <c r="F41" s="336">
        <v>0</v>
      </c>
      <c r="G41" s="336">
        <v>0</v>
      </c>
    </row>
    <row r="42" spans="1:7">
      <c r="A42" s="339" t="s">
        <v>915</v>
      </c>
      <c r="B42" s="339" t="s">
        <v>897</v>
      </c>
      <c r="C42" s="339" t="s">
        <v>897</v>
      </c>
      <c r="D42" s="336">
        <f t="shared" si="1"/>
        <v>0</v>
      </c>
      <c r="E42" s="336">
        <v>439815.4</v>
      </c>
      <c r="F42" s="336">
        <v>0</v>
      </c>
      <c r="G42" s="336">
        <v>0</v>
      </c>
    </row>
    <row r="43" spans="1:7" ht="40.5">
      <c r="A43" s="339" t="s">
        <v>914</v>
      </c>
      <c r="B43" s="339" t="s">
        <v>913</v>
      </c>
      <c r="C43" s="339" t="s">
        <v>912</v>
      </c>
      <c r="D43" s="336">
        <f t="shared" si="1"/>
        <v>0</v>
      </c>
      <c r="E43" s="336">
        <v>439815.4</v>
      </c>
      <c r="F43" s="336">
        <v>0</v>
      </c>
      <c r="G43" s="336">
        <v>0</v>
      </c>
    </row>
    <row r="44" spans="1:7">
      <c r="A44" s="339" t="s">
        <v>911</v>
      </c>
      <c r="B44" s="339" t="s">
        <v>910</v>
      </c>
      <c r="C44" s="339" t="s">
        <v>909</v>
      </c>
      <c r="D44" s="336">
        <f t="shared" si="1"/>
        <v>0</v>
      </c>
      <c r="E44" s="336">
        <v>439815.4</v>
      </c>
      <c r="F44" s="336">
        <v>0</v>
      </c>
      <c r="G44" s="336">
        <v>0</v>
      </c>
    </row>
    <row r="45" spans="1:7" ht="27">
      <c r="A45" s="339" t="s">
        <v>908</v>
      </c>
      <c r="B45" s="339" t="s">
        <v>907</v>
      </c>
      <c r="C45" s="339" t="s">
        <v>906</v>
      </c>
      <c r="D45" s="336">
        <f t="shared" si="1"/>
        <v>0</v>
      </c>
      <c r="E45" s="336">
        <v>439815.4</v>
      </c>
      <c r="F45" s="336">
        <v>0</v>
      </c>
      <c r="G45" s="336">
        <v>0</v>
      </c>
    </row>
    <row r="46" spans="1:7" ht="40.5">
      <c r="A46" s="339" t="s">
        <v>905</v>
      </c>
      <c r="B46" s="339" t="s">
        <v>904</v>
      </c>
      <c r="C46" s="339" t="s">
        <v>903</v>
      </c>
      <c r="D46" s="336">
        <f t="shared" si="1"/>
        <v>0</v>
      </c>
      <c r="E46" s="336">
        <v>439815.4</v>
      </c>
      <c r="F46" s="336">
        <v>0</v>
      </c>
      <c r="G46" s="336">
        <v>0</v>
      </c>
    </row>
    <row r="47" spans="1:7" ht="27">
      <c r="A47" s="339" t="s">
        <v>902</v>
      </c>
      <c r="B47" s="339" t="s">
        <v>901</v>
      </c>
      <c r="C47" s="339" t="s">
        <v>900</v>
      </c>
      <c r="D47" s="336">
        <f t="shared" si="1"/>
        <v>0</v>
      </c>
      <c r="E47" s="336">
        <v>439815.4</v>
      </c>
      <c r="F47" s="336">
        <v>0</v>
      </c>
      <c r="G47" s="336">
        <v>0</v>
      </c>
    </row>
    <row r="48" spans="1:7" ht="27">
      <c r="A48" s="339" t="s">
        <v>899</v>
      </c>
      <c r="B48" s="339" t="s">
        <v>898</v>
      </c>
      <c r="C48" s="339" t="s">
        <v>897</v>
      </c>
      <c r="D48" s="336">
        <f t="shared" si="1"/>
        <v>0</v>
      </c>
      <c r="E48" s="336">
        <v>439815.4</v>
      </c>
      <c r="F48" s="336">
        <v>0</v>
      </c>
      <c r="G48" s="336">
        <v>0</v>
      </c>
    </row>
    <row r="49" spans="1:7">
      <c r="A49" s="339" t="s">
        <v>896</v>
      </c>
      <c r="B49" s="339" t="s">
        <v>895</v>
      </c>
      <c r="C49" s="339" t="s">
        <v>894</v>
      </c>
      <c r="D49" s="336">
        <f t="shared" si="1"/>
        <v>0</v>
      </c>
      <c r="E49" s="336">
        <v>439815.4</v>
      </c>
      <c r="F49" s="336">
        <v>0</v>
      </c>
      <c r="G49" s="336">
        <v>0</v>
      </c>
    </row>
    <row r="50" spans="1:7" ht="40.5">
      <c r="A50" s="339" t="s">
        <v>893</v>
      </c>
      <c r="B50" s="339" t="s">
        <v>892</v>
      </c>
      <c r="C50" s="339" t="s">
        <v>891</v>
      </c>
      <c r="D50" s="336">
        <f t="shared" si="1"/>
        <v>0</v>
      </c>
      <c r="E50" s="336">
        <v>439815.4</v>
      </c>
      <c r="F50" s="336">
        <v>0</v>
      </c>
      <c r="G50" s="336">
        <v>0</v>
      </c>
    </row>
    <row r="51" spans="1:7" ht="27">
      <c r="A51" s="339" t="s">
        <v>890</v>
      </c>
      <c r="B51" s="339" t="s">
        <v>889</v>
      </c>
      <c r="C51" s="339" t="s">
        <v>748</v>
      </c>
      <c r="D51" s="336">
        <f t="shared" si="1"/>
        <v>0</v>
      </c>
      <c r="E51" s="336">
        <v>439815.4</v>
      </c>
      <c r="F51" s="336">
        <v>0</v>
      </c>
      <c r="G51" s="336">
        <v>0</v>
      </c>
    </row>
    <row r="52" spans="1:7" ht="27">
      <c r="A52" s="339" t="s">
        <v>888</v>
      </c>
      <c r="B52" s="339" t="s">
        <v>887</v>
      </c>
      <c r="C52" s="339" t="s">
        <v>886</v>
      </c>
      <c r="D52" s="336">
        <f t="shared" si="1"/>
        <v>0</v>
      </c>
      <c r="E52" s="336">
        <v>439815.4</v>
      </c>
      <c r="F52" s="336">
        <v>0</v>
      </c>
      <c r="G52" s="336">
        <v>0</v>
      </c>
    </row>
    <row r="53" spans="1:7">
      <c r="A53" s="339" t="s">
        <v>885</v>
      </c>
      <c r="B53" s="339" t="s">
        <v>884</v>
      </c>
      <c r="C53" s="339" t="s">
        <v>883</v>
      </c>
      <c r="D53" s="336">
        <f t="shared" si="1"/>
        <v>0</v>
      </c>
      <c r="E53" s="336">
        <v>439815.4</v>
      </c>
      <c r="F53" s="336">
        <v>0</v>
      </c>
      <c r="G53" s="336">
        <v>0</v>
      </c>
    </row>
    <row r="54" spans="1:7">
      <c r="A54" s="339" t="s">
        <v>882</v>
      </c>
      <c r="B54" s="339" t="s">
        <v>881</v>
      </c>
      <c r="C54" s="339" t="s">
        <v>761</v>
      </c>
      <c r="D54" s="336">
        <f t="shared" si="1"/>
        <v>0</v>
      </c>
      <c r="E54" s="336">
        <v>439815.4</v>
      </c>
      <c r="F54" s="336">
        <v>0</v>
      </c>
      <c r="G54" s="336">
        <v>0</v>
      </c>
    </row>
    <row r="55" spans="1:7" ht="27">
      <c r="A55" s="339" t="s">
        <v>880</v>
      </c>
      <c r="B55" s="339" t="s">
        <v>879</v>
      </c>
      <c r="C55" s="339" t="s">
        <v>878</v>
      </c>
      <c r="D55" s="336">
        <f t="shared" si="1"/>
        <v>0</v>
      </c>
      <c r="E55" s="336">
        <v>439815.4</v>
      </c>
      <c r="F55" s="336">
        <v>0</v>
      </c>
      <c r="G55" s="336">
        <v>0</v>
      </c>
    </row>
    <row r="56" spans="1:7">
      <c r="A56" s="339" t="s">
        <v>877</v>
      </c>
      <c r="B56" s="339" t="s">
        <v>876</v>
      </c>
      <c r="C56" s="339" t="s">
        <v>836</v>
      </c>
      <c r="D56" s="336">
        <f t="shared" si="1"/>
        <v>0</v>
      </c>
      <c r="E56" s="336">
        <v>439815.4</v>
      </c>
      <c r="F56" s="336">
        <v>0</v>
      </c>
      <c r="G56" s="336">
        <v>0</v>
      </c>
    </row>
    <row r="57" spans="1:7">
      <c r="A57" s="339" t="s">
        <v>875</v>
      </c>
      <c r="B57" s="339" t="s">
        <v>874</v>
      </c>
      <c r="C57" s="339" t="s">
        <v>874</v>
      </c>
      <c r="D57" s="336">
        <f t="shared" si="1"/>
        <v>0</v>
      </c>
      <c r="E57" s="336">
        <v>439815.4</v>
      </c>
      <c r="F57" s="336">
        <v>0</v>
      </c>
      <c r="G57" s="336">
        <v>0</v>
      </c>
    </row>
    <row r="58" spans="1:7" ht="27">
      <c r="A58" s="339" t="s">
        <v>873</v>
      </c>
      <c r="B58" s="339" t="s">
        <v>872</v>
      </c>
      <c r="C58" s="339" t="s">
        <v>871</v>
      </c>
      <c r="D58" s="336">
        <f t="shared" si="1"/>
        <v>0</v>
      </c>
      <c r="E58" s="336">
        <v>439815.4</v>
      </c>
      <c r="F58" s="336">
        <v>0</v>
      </c>
      <c r="G58" s="336">
        <v>0</v>
      </c>
    </row>
    <row r="59" spans="1:7" ht="27">
      <c r="A59" s="339" t="s">
        <v>870</v>
      </c>
      <c r="B59" s="339" t="s">
        <v>869</v>
      </c>
      <c r="C59" s="339" t="s">
        <v>868</v>
      </c>
      <c r="D59" s="336">
        <f t="shared" si="1"/>
        <v>0</v>
      </c>
      <c r="E59" s="336">
        <v>439815.4</v>
      </c>
      <c r="F59" s="336">
        <v>0</v>
      </c>
      <c r="G59" s="336">
        <v>0</v>
      </c>
    </row>
    <row r="60" spans="1:7" ht="27">
      <c r="A60" s="339" t="s">
        <v>867</v>
      </c>
      <c r="B60" s="339" t="s">
        <v>866</v>
      </c>
      <c r="C60" s="339" t="s">
        <v>865</v>
      </c>
      <c r="D60" s="336">
        <f t="shared" si="1"/>
        <v>0</v>
      </c>
      <c r="E60" s="336">
        <v>439815.4</v>
      </c>
      <c r="F60" s="336">
        <v>0</v>
      </c>
      <c r="G60" s="336">
        <v>0</v>
      </c>
    </row>
    <row r="61" spans="1:7" ht="27">
      <c r="A61" s="339" t="s">
        <v>864</v>
      </c>
      <c r="B61" s="339" t="s">
        <v>863</v>
      </c>
      <c r="C61" s="339" t="s">
        <v>862</v>
      </c>
      <c r="D61" s="336">
        <f t="shared" si="1"/>
        <v>0</v>
      </c>
      <c r="E61" s="336">
        <v>439815.4</v>
      </c>
      <c r="F61" s="336">
        <v>0</v>
      </c>
      <c r="G61" s="336">
        <v>0</v>
      </c>
    </row>
    <row r="62" spans="1:7">
      <c r="A62" s="339" t="s">
        <v>861</v>
      </c>
      <c r="B62" s="339" t="s">
        <v>860</v>
      </c>
      <c r="C62" s="339" t="s">
        <v>859</v>
      </c>
      <c r="D62" s="336">
        <f t="shared" si="1"/>
        <v>0</v>
      </c>
      <c r="E62" s="336">
        <v>439815.4</v>
      </c>
      <c r="F62" s="336">
        <v>0</v>
      </c>
      <c r="G62" s="336">
        <v>0</v>
      </c>
    </row>
    <row r="63" spans="1:7" ht="27">
      <c r="A63" s="339" t="s">
        <v>858</v>
      </c>
      <c r="B63" s="339" t="s">
        <v>857</v>
      </c>
      <c r="C63" s="339" t="s">
        <v>856</v>
      </c>
      <c r="D63" s="336">
        <f t="shared" si="1"/>
        <v>0</v>
      </c>
      <c r="E63" s="336">
        <v>439815.4</v>
      </c>
      <c r="F63" s="336">
        <v>0</v>
      </c>
      <c r="G63" s="336">
        <v>0</v>
      </c>
    </row>
    <row r="64" spans="1:7" ht="40.5">
      <c r="A64" s="339" t="s">
        <v>855</v>
      </c>
      <c r="B64" s="339" t="s">
        <v>854</v>
      </c>
      <c r="C64" s="339" t="s">
        <v>853</v>
      </c>
      <c r="D64" s="336">
        <f t="shared" si="1"/>
        <v>0</v>
      </c>
      <c r="E64" s="336">
        <v>439815.4</v>
      </c>
      <c r="F64" s="336">
        <v>0</v>
      </c>
      <c r="G64" s="336">
        <v>0</v>
      </c>
    </row>
    <row r="65" spans="1:7" ht="40.5">
      <c r="A65" s="339" t="s">
        <v>852</v>
      </c>
      <c r="B65" s="339" t="s">
        <v>851</v>
      </c>
      <c r="C65" s="339" t="s">
        <v>850</v>
      </c>
      <c r="D65" s="336">
        <f t="shared" si="1"/>
        <v>0</v>
      </c>
      <c r="E65" s="336">
        <v>439815.4</v>
      </c>
      <c r="F65" s="336">
        <v>0</v>
      </c>
      <c r="G65" s="336">
        <v>0</v>
      </c>
    </row>
    <row r="66" spans="1:7" ht="27">
      <c r="A66" s="339" t="s">
        <v>849</v>
      </c>
      <c r="B66" s="339" t="s">
        <v>848</v>
      </c>
      <c r="C66" s="339" t="s">
        <v>847</v>
      </c>
      <c r="D66" s="336">
        <f t="shared" si="1"/>
        <v>0</v>
      </c>
      <c r="E66" s="336">
        <v>439815.4</v>
      </c>
      <c r="F66" s="336">
        <v>0</v>
      </c>
      <c r="G66" s="336">
        <v>0</v>
      </c>
    </row>
    <row r="67" spans="1:7">
      <c r="A67" s="339" t="s">
        <v>846</v>
      </c>
      <c r="B67" s="339" t="s">
        <v>845</v>
      </c>
      <c r="C67" s="339" t="s">
        <v>844</v>
      </c>
      <c r="D67" s="336">
        <f t="shared" si="1"/>
        <v>0</v>
      </c>
      <c r="E67" s="336">
        <v>439815.4</v>
      </c>
      <c r="F67" s="336">
        <v>0</v>
      </c>
      <c r="G67" s="336">
        <v>0</v>
      </c>
    </row>
    <row r="68" spans="1:7" ht="27">
      <c r="A68" s="339" t="s">
        <v>843</v>
      </c>
      <c r="B68" s="339" t="s">
        <v>842</v>
      </c>
      <c r="C68" s="339" t="s">
        <v>841</v>
      </c>
      <c r="D68" s="336">
        <f t="shared" si="1"/>
        <v>0</v>
      </c>
      <c r="E68" s="336">
        <v>439815.4</v>
      </c>
      <c r="F68" s="336">
        <v>0</v>
      </c>
      <c r="G68" s="336">
        <v>0</v>
      </c>
    </row>
    <row r="69" spans="1:7" ht="27">
      <c r="A69" s="339" t="s">
        <v>840</v>
      </c>
      <c r="B69" s="339" t="s">
        <v>839</v>
      </c>
      <c r="C69" s="339" t="s">
        <v>767</v>
      </c>
      <c r="D69" s="336">
        <f t="shared" si="1"/>
        <v>0</v>
      </c>
      <c r="E69" s="336">
        <v>439815.4</v>
      </c>
      <c r="F69" s="336">
        <v>0</v>
      </c>
      <c r="G69" s="336">
        <v>0</v>
      </c>
    </row>
    <row r="70" spans="1:7" ht="40.5">
      <c r="A70" s="339" t="s">
        <v>838</v>
      </c>
      <c r="B70" s="339" t="s">
        <v>837</v>
      </c>
      <c r="C70" s="339" t="s">
        <v>836</v>
      </c>
      <c r="D70" s="336">
        <f t="shared" si="1"/>
        <v>0</v>
      </c>
      <c r="E70" s="336">
        <v>439815.4</v>
      </c>
      <c r="F70" s="336">
        <v>0</v>
      </c>
      <c r="G70" s="336">
        <v>0</v>
      </c>
    </row>
    <row r="71" spans="1:7" ht="40.5">
      <c r="A71" s="339" t="s">
        <v>835</v>
      </c>
      <c r="B71" s="339" t="s">
        <v>834</v>
      </c>
      <c r="C71" s="339" t="s">
        <v>731</v>
      </c>
      <c r="D71" s="336">
        <f t="shared" si="1"/>
        <v>0</v>
      </c>
      <c r="E71" s="336">
        <v>439815.4</v>
      </c>
      <c r="F71" s="336">
        <v>0</v>
      </c>
      <c r="G71" s="336">
        <v>0</v>
      </c>
    </row>
    <row r="72" spans="1:7">
      <c r="A72" s="339" t="s">
        <v>833</v>
      </c>
      <c r="B72" s="339" t="s">
        <v>832</v>
      </c>
      <c r="C72" s="339" t="s">
        <v>831</v>
      </c>
      <c r="D72" s="336">
        <f t="shared" si="1"/>
        <v>0</v>
      </c>
      <c r="E72" s="336">
        <v>439815.4</v>
      </c>
      <c r="F72" s="336">
        <v>0</v>
      </c>
      <c r="G72" s="336">
        <v>0</v>
      </c>
    </row>
    <row r="73" spans="1:7" ht="27">
      <c r="A73" s="339" t="s">
        <v>830</v>
      </c>
      <c r="B73" s="339" t="s">
        <v>829</v>
      </c>
      <c r="C73" s="339" t="s">
        <v>828</v>
      </c>
      <c r="D73" s="336">
        <f t="shared" ref="D73:D104" si="2">IFERROR(G73/E73*100,0)</f>
        <v>0</v>
      </c>
      <c r="E73" s="336">
        <v>439815.4</v>
      </c>
      <c r="F73" s="336">
        <v>0</v>
      </c>
      <c r="G73" s="336">
        <v>0</v>
      </c>
    </row>
    <row r="74" spans="1:7">
      <c r="A74" s="339" t="s">
        <v>827</v>
      </c>
      <c r="B74" s="339" t="s">
        <v>826</v>
      </c>
      <c r="C74" s="339" t="s">
        <v>825</v>
      </c>
      <c r="D74" s="336">
        <f t="shared" si="2"/>
        <v>0</v>
      </c>
      <c r="E74" s="336">
        <v>439815.4</v>
      </c>
      <c r="F74" s="336">
        <v>0</v>
      </c>
      <c r="G74" s="336">
        <v>0</v>
      </c>
    </row>
    <row r="75" spans="1:7">
      <c r="A75" s="339" t="s">
        <v>824</v>
      </c>
      <c r="B75" s="339" t="s">
        <v>823</v>
      </c>
      <c r="C75" s="339" t="s">
        <v>822</v>
      </c>
      <c r="D75" s="336">
        <f t="shared" si="2"/>
        <v>0</v>
      </c>
      <c r="E75" s="336">
        <v>439815.4</v>
      </c>
      <c r="F75" s="336">
        <v>0</v>
      </c>
      <c r="G75" s="336">
        <v>0</v>
      </c>
    </row>
    <row r="76" spans="1:7" ht="27">
      <c r="A76" s="339" t="s">
        <v>821</v>
      </c>
      <c r="B76" s="339" t="s">
        <v>820</v>
      </c>
      <c r="C76" s="339" t="s">
        <v>819</v>
      </c>
      <c r="D76" s="336">
        <f t="shared" si="2"/>
        <v>0</v>
      </c>
      <c r="E76" s="336">
        <v>439815.4</v>
      </c>
      <c r="F76" s="336">
        <v>0</v>
      </c>
      <c r="G76" s="336">
        <v>0</v>
      </c>
    </row>
    <row r="77" spans="1:7" ht="27">
      <c r="A77" s="339" t="s">
        <v>818</v>
      </c>
      <c r="B77" s="339" t="s">
        <v>817</v>
      </c>
      <c r="C77" s="339" t="s">
        <v>816</v>
      </c>
      <c r="D77" s="336">
        <f t="shared" si="2"/>
        <v>0</v>
      </c>
      <c r="E77" s="336">
        <v>439815.4</v>
      </c>
      <c r="F77" s="336">
        <v>0</v>
      </c>
      <c r="G77" s="336">
        <v>0</v>
      </c>
    </row>
    <row r="78" spans="1:7">
      <c r="A78" s="339" t="s">
        <v>815</v>
      </c>
      <c r="B78" s="339" t="s">
        <v>814</v>
      </c>
      <c r="C78" s="339" t="s">
        <v>813</v>
      </c>
      <c r="D78" s="336">
        <f t="shared" si="2"/>
        <v>0</v>
      </c>
      <c r="E78" s="336">
        <v>439815.4</v>
      </c>
      <c r="F78" s="336">
        <v>0</v>
      </c>
      <c r="G78" s="336">
        <v>0</v>
      </c>
    </row>
    <row r="79" spans="1:7" ht="27">
      <c r="A79" s="339" t="s">
        <v>812</v>
      </c>
      <c r="B79" s="339" t="s">
        <v>811</v>
      </c>
      <c r="C79" s="339" t="s">
        <v>810</v>
      </c>
      <c r="D79" s="336">
        <f t="shared" si="2"/>
        <v>0</v>
      </c>
      <c r="E79" s="336">
        <v>439815.4</v>
      </c>
      <c r="F79" s="336">
        <v>0</v>
      </c>
      <c r="G79" s="336">
        <v>0</v>
      </c>
    </row>
    <row r="80" spans="1:7">
      <c r="A80" s="339" t="s">
        <v>809</v>
      </c>
      <c r="B80" s="339" t="s">
        <v>808</v>
      </c>
      <c r="C80" s="339" t="s">
        <v>718</v>
      </c>
      <c r="D80" s="336">
        <f t="shared" si="2"/>
        <v>0</v>
      </c>
      <c r="E80" s="336">
        <v>439815.4</v>
      </c>
      <c r="F80" s="336">
        <v>0</v>
      </c>
      <c r="G80" s="336">
        <v>0</v>
      </c>
    </row>
    <row r="81" spans="1:17" ht="27">
      <c r="A81" s="339" t="s">
        <v>807</v>
      </c>
      <c r="B81" s="339" t="s">
        <v>806</v>
      </c>
      <c r="C81" s="339" t="s">
        <v>805</v>
      </c>
      <c r="D81" s="336">
        <f t="shared" si="2"/>
        <v>0</v>
      </c>
      <c r="E81" s="336">
        <v>439815.4</v>
      </c>
      <c r="F81" s="336">
        <v>0</v>
      </c>
      <c r="G81" s="336">
        <v>0</v>
      </c>
    </row>
    <row r="82" spans="1:17" ht="40.5">
      <c r="A82" s="339" t="s">
        <v>804</v>
      </c>
      <c r="B82" s="339" t="s">
        <v>803</v>
      </c>
      <c r="C82" s="339" t="s">
        <v>802</v>
      </c>
      <c r="D82" s="336">
        <f t="shared" si="2"/>
        <v>0</v>
      </c>
      <c r="E82" s="336">
        <v>439815.4</v>
      </c>
      <c r="F82" s="336">
        <v>0</v>
      </c>
      <c r="G82" s="336">
        <v>0</v>
      </c>
    </row>
    <row r="83" spans="1:17" ht="27">
      <c r="A83" s="339" t="s">
        <v>801</v>
      </c>
      <c r="B83" s="339" t="s">
        <v>800</v>
      </c>
      <c r="C83" s="339" t="s">
        <v>799</v>
      </c>
      <c r="D83" s="336">
        <f t="shared" si="2"/>
        <v>0</v>
      </c>
      <c r="E83" s="336">
        <v>439815.4</v>
      </c>
      <c r="F83" s="336">
        <v>0</v>
      </c>
      <c r="G83" s="336">
        <v>0</v>
      </c>
    </row>
    <row r="84" spans="1:17" ht="27">
      <c r="A84" s="339" t="s">
        <v>798</v>
      </c>
      <c r="B84" s="339" t="s">
        <v>797</v>
      </c>
      <c r="C84" s="339" t="s">
        <v>796</v>
      </c>
      <c r="D84" s="336">
        <f t="shared" si="2"/>
        <v>0</v>
      </c>
      <c r="E84" s="336">
        <v>439815.4</v>
      </c>
      <c r="F84" s="336">
        <v>0</v>
      </c>
      <c r="G84" s="336">
        <v>0</v>
      </c>
    </row>
    <row r="85" spans="1:17" ht="27">
      <c r="A85" s="438" t="s">
        <v>795</v>
      </c>
      <c r="B85" s="438" t="s">
        <v>794</v>
      </c>
      <c r="C85" s="438" t="s">
        <v>793</v>
      </c>
      <c r="D85" s="439">
        <f t="shared" si="2"/>
        <v>0</v>
      </c>
      <c r="E85" s="439">
        <v>439815.4</v>
      </c>
      <c r="F85" s="439">
        <v>0</v>
      </c>
      <c r="G85" s="439">
        <v>0</v>
      </c>
    </row>
    <row r="86" spans="1:17" ht="27">
      <c r="A86" s="442" t="s">
        <v>792</v>
      </c>
      <c r="B86" s="442" t="s">
        <v>791</v>
      </c>
      <c r="C86" s="442"/>
      <c r="D86" s="443">
        <f t="shared" si="2"/>
        <v>0</v>
      </c>
      <c r="E86" s="443">
        <v>439815.4</v>
      </c>
      <c r="F86" s="443">
        <v>0</v>
      </c>
      <c r="G86" s="443">
        <v>0</v>
      </c>
      <c r="H86" s="440"/>
      <c r="I86" s="440"/>
      <c r="J86" s="440"/>
      <c r="K86" s="440"/>
      <c r="L86" s="440"/>
      <c r="M86" s="440"/>
      <c r="N86" s="440"/>
      <c r="O86" s="440"/>
      <c r="P86" s="440"/>
      <c r="Q86" s="440"/>
    </row>
    <row r="87" spans="1:17">
      <c r="A87" s="339" t="s">
        <v>790</v>
      </c>
      <c r="B87" s="339" t="s">
        <v>789</v>
      </c>
      <c r="C87" s="339" t="s">
        <v>748</v>
      </c>
      <c r="D87" s="336">
        <f t="shared" si="2"/>
        <v>0</v>
      </c>
      <c r="E87" s="336">
        <v>439815.4</v>
      </c>
      <c r="F87" s="336">
        <v>0</v>
      </c>
      <c r="G87" s="336">
        <v>0</v>
      </c>
    </row>
    <row r="88" spans="1:17" ht="27">
      <c r="A88" s="339" t="s">
        <v>788</v>
      </c>
      <c r="B88" s="339" t="s">
        <v>787</v>
      </c>
      <c r="C88" s="339" t="s">
        <v>786</v>
      </c>
      <c r="D88" s="336">
        <f t="shared" si="2"/>
        <v>0</v>
      </c>
      <c r="E88" s="336">
        <v>439815.4</v>
      </c>
      <c r="F88" s="336">
        <v>0</v>
      </c>
      <c r="G88" s="336">
        <v>0</v>
      </c>
    </row>
    <row r="89" spans="1:17" ht="40.5">
      <c r="A89" s="339" t="s">
        <v>785</v>
      </c>
      <c r="B89" s="339" t="s">
        <v>784</v>
      </c>
      <c r="C89" s="339" t="s">
        <v>783</v>
      </c>
      <c r="D89" s="336">
        <f t="shared" si="2"/>
        <v>0</v>
      </c>
      <c r="E89" s="336">
        <v>439815.4</v>
      </c>
      <c r="F89" s="336">
        <v>0</v>
      </c>
      <c r="G89" s="336">
        <v>0</v>
      </c>
    </row>
    <row r="90" spans="1:17" ht="27">
      <c r="A90" s="339" t="s">
        <v>782</v>
      </c>
      <c r="B90" s="339" t="s">
        <v>781</v>
      </c>
      <c r="C90" s="339" t="s">
        <v>780</v>
      </c>
      <c r="D90" s="336">
        <f t="shared" si="2"/>
        <v>0</v>
      </c>
      <c r="E90" s="336">
        <v>439815.4</v>
      </c>
      <c r="F90" s="336">
        <v>0</v>
      </c>
      <c r="G90" s="336">
        <v>0</v>
      </c>
    </row>
    <row r="91" spans="1:17">
      <c r="A91" s="339" t="s">
        <v>779</v>
      </c>
      <c r="B91" s="339" t="s">
        <v>778</v>
      </c>
      <c r="C91" s="339" t="s">
        <v>778</v>
      </c>
      <c r="D91" s="336">
        <f t="shared" si="2"/>
        <v>0</v>
      </c>
      <c r="E91" s="336">
        <v>439815.4</v>
      </c>
      <c r="F91" s="336">
        <v>0</v>
      </c>
      <c r="G91" s="336">
        <v>0</v>
      </c>
    </row>
    <row r="92" spans="1:17" ht="40.5">
      <c r="A92" s="339" t="s">
        <v>777</v>
      </c>
      <c r="B92" s="339" t="s">
        <v>776</v>
      </c>
      <c r="C92" s="339" t="s">
        <v>775</v>
      </c>
      <c r="D92" s="336">
        <f t="shared" si="2"/>
        <v>0</v>
      </c>
      <c r="E92" s="336">
        <v>439815.4</v>
      </c>
      <c r="F92" s="336">
        <v>0</v>
      </c>
      <c r="G92" s="336">
        <v>0</v>
      </c>
    </row>
    <row r="93" spans="1:17" ht="27">
      <c r="A93" s="339" t="s">
        <v>774</v>
      </c>
      <c r="B93" s="339" t="s">
        <v>773</v>
      </c>
      <c r="C93" s="339" t="s">
        <v>767</v>
      </c>
      <c r="D93" s="336">
        <f t="shared" si="2"/>
        <v>0</v>
      </c>
      <c r="E93" s="336">
        <v>439815.4</v>
      </c>
      <c r="F93" s="336">
        <v>0</v>
      </c>
      <c r="G93" s="336">
        <v>0</v>
      </c>
    </row>
    <row r="94" spans="1:17" ht="27">
      <c r="A94" s="339" t="s">
        <v>772</v>
      </c>
      <c r="B94" s="339" t="s">
        <v>771</v>
      </c>
      <c r="C94" s="339" t="s">
        <v>770</v>
      </c>
      <c r="D94" s="336">
        <f t="shared" si="2"/>
        <v>0</v>
      </c>
      <c r="E94" s="336">
        <v>439815.4</v>
      </c>
      <c r="F94" s="336">
        <v>0</v>
      </c>
      <c r="G94" s="336">
        <v>0</v>
      </c>
    </row>
    <row r="95" spans="1:17">
      <c r="A95" s="339" t="s">
        <v>769</v>
      </c>
      <c r="B95" s="339" t="s">
        <v>768</v>
      </c>
      <c r="C95" s="339" t="s">
        <v>767</v>
      </c>
      <c r="D95" s="336">
        <f t="shared" si="2"/>
        <v>0</v>
      </c>
      <c r="E95" s="336">
        <v>439815.4</v>
      </c>
      <c r="F95" s="336">
        <v>0</v>
      </c>
      <c r="G95" s="336">
        <v>0</v>
      </c>
    </row>
    <row r="96" spans="1:17">
      <c r="A96" s="339" t="s">
        <v>766</v>
      </c>
      <c r="B96" s="339" t="s">
        <v>765</v>
      </c>
      <c r="C96" s="339" t="s">
        <v>764</v>
      </c>
      <c r="D96" s="336">
        <f t="shared" si="2"/>
        <v>0</v>
      </c>
      <c r="E96" s="336">
        <v>439815.4</v>
      </c>
      <c r="F96" s="336">
        <v>0</v>
      </c>
      <c r="G96" s="336">
        <v>0</v>
      </c>
    </row>
    <row r="97" spans="1:7" ht="54">
      <c r="A97" s="339" t="s">
        <v>763</v>
      </c>
      <c r="B97" s="339" t="s">
        <v>762</v>
      </c>
      <c r="C97" s="339" t="s">
        <v>761</v>
      </c>
      <c r="D97" s="336">
        <f t="shared" si="2"/>
        <v>0</v>
      </c>
      <c r="E97" s="336">
        <v>439815.4</v>
      </c>
      <c r="F97" s="336">
        <v>0</v>
      </c>
      <c r="G97" s="336">
        <v>0</v>
      </c>
    </row>
    <row r="98" spans="1:7" ht="27">
      <c r="A98" s="339" t="s">
        <v>760</v>
      </c>
      <c r="B98" s="339" t="s">
        <v>759</v>
      </c>
      <c r="C98" s="339" t="s">
        <v>758</v>
      </c>
      <c r="D98" s="336">
        <f t="shared" si="2"/>
        <v>0</v>
      </c>
      <c r="E98" s="336">
        <v>439815.4</v>
      </c>
      <c r="F98" s="336">
        <v>0</v>
      </c>
      <c r="G98" s="336">
        <v>0</v>
      </c>
    </row>
    <row r="99" spans="1:7" ht="27">
      <c r="A99" s="339" t="s">
        <v>757</v>
      </c>
      <c r="B99" s="339" t="s">
        <v>756</v>
      </c>
      <c r="C99" s="339" t="s">
        <v>702</v>
      </c>
      <c r="D99" s="336">
        <f t="shared" si="2"/>
        <v>0</v>
      </c>
      <c r="E99" s="336">
        <v>439815.4</v>
      </c>
      <c r="F99" s="336">
        <v>0</v>
      </c>
      <c r="G99" s="336">
        <v>0</v>
      </c>
    </row>
    <row r="100" spans="1:7">
      <c r="A100" s="339" t="s">
        <v>755</v>
      </c>
      <c r="B100" s="339" t="s">
        <v>754</v>
      </c>
      <c r="C100" s="339" t="s">
        <v>754</v>
      </c>
      <c r="D100" s="336">
        <f t="shared" si="2"/>
        <v>0</v>
      </c>
      <c r="E100" s="336">
        <v>439815.4</v>
      </c>
      <c r="F100" s="336">
        <v>0</v>
      </c>
      <c r="G100" s="336">
        <v>0</v>
      </c>
    </row>
    <row r="101" spans="1:7" ht="27">
      <c r="A101" s="339" t="s">
        <v>753</v>
      </c>
      <c r="B101" s="339" t="s">
        <v>752</v>
      </c>
      <c r="C101" s="339" t="s">
        <v>751</v>
      </c>
      <c r="D101" s="336">
        <f t="shared" si="2"/>
        <v>0</v>
      </c>
      <c r="E101" s="336">
        <v>439815.4</v>
      </c>
      <c r="F101" s="336">
        <v>0</v>
      </c>
      <c r="G101" s="336">
        <v>0</v>
      </c>
    </row>
    <row r="102" spans="1:7" ht="40.5">
      <c r="A102" s="339" t="s">
        <v>750</v>
      </c>
      <c r="B102" s="339" t="s">
        <v>749</v>
      </c>
      <c r="C102" s="339" t="s">
        <v>748</v>
      </c>
      <c r="D102" s="336">
        <f t="shared" si="2"/>
        <v>0</v>
      </c>
      <c r="E102" s="336">
        <v>439815.4</v>
      </c>
      <c r="F102" s="336">
        <v>0</v>
      </c>
      <c r="G102" s="336">
        <v>0</v>
      </c>
    </row>
    <row r="103" spans="1:7" ht="27">
      <c r="A103" s="339" t="s">
        <v>747</v>
      </c>
      <c r="B103" s="339" t="s">
        <v>746</v>
      </c>
      <c r="C103" s="339" t="s">
        <v>745</v>
      </c>
      <c r="D103" s="336">
        <f t="shared" si="2"/>
        <v>0</v>
      </c>
      <c r="E103" s="336">
        <v>439815.4</v>
      </c>
      <c r="F103" s="336">
        <v>0</v>
      </c>
      <c r="G103" s="336">
        <v>0</v>
      </c>
    </row>
    <row r="104" spans="1:7" ht="27">
      <c r="A104" s="339" t="s">
        <v>744</v>
      </c>
      <c r="B104" s="339" t="s">
        <v>743</v>
      </c>
      <c r="C104" s="339" t="s">
        <v>742</v>
      </c>
      <c r="D104" s="336">
        <f t="shared" si="2"/>
        <v>0</v>
      </c>
      <c r="E104" s="336">
        <v>439815.4</v>
      </c>
      <c r="F104" s="336">
        <v>0</v>
      </c>
      <c r="G104" s="336">
        <v>0</v>
      </c>
    </row>
    <row r="105" spans="1:7" ht="27">
      <c r="A105" s="339" t="s">
        <v>741</v>
      </c>
      <c r="B105" s="339" t="s">
        <v>740</v>
      </c>
      <c r="C105" s="339" t="s">
        <v>739</v>
      </c>
      <c r="D105" s="336">
        <f t="shared" ref="D105:D119" si="3">IFERROR(G105/E105*100,0)</f>
        <v>0</v>
      </c>
      <c r="E105" s="336">
        <v>439815.4</v>
      </c>
      <c r="F105" s="336">
        <v>0</v>
      </c>
      <c r="G105" s="336">
        <v>0</v>
      </c>
    </row>
    <row r="106" spans="1:7" ht="27">
      <c r="A106" s="339" t="s">
        <v>738</v>
      </c>
      <c r="B106" s="339" t="s">
        <v>737</v>
      </c>
      <c r="C106" s="339" t="s">
        <v>737</v>
      </c>
      <c r="D106" s="336">
        <f t="shared" si="3"/>
        <v>0</v>
      </c>
      <c r="E106" s="336">
        <v>439815.4</v>
      </c>
      <c r="F106" s="336">
        <v>0</v>
      </c>
      <c r="G106" s="336">
        <v>0</v>
      </c>
    </row>
    <row r="107" spans="1:7" ht="27">
      <c r="A107" s="339" t="s">
        <v>736</v>
      </c>
      <c r="B107" s="339" t="s">
        <v>735</v>
      </c>
      <c r="C107" s="339" t="s">
        <v>734</v>
      </c>
      <c r="D107" s="336">
        <f t="shared" si="3"/>
        <v>0</v>
      </c>
      <c r="E107" s="336">
        <v>439815.4</v>
      </c>
      <c r="F107" s="336">
        <v>0</v>
      </c>
      <c r="G107" s="336">
        <v>0</v>
      </c>
    </row>
    <row r="108" spans="1:7" ht="27">
      <c r="A108" s="339" t="s">
        <v>733</v>
      </c>
      <c r="B108" s="339" t="s">
        <v>732</v>
      </c>
      <c r="C108" s="339" t="s">
        <v>731</v>
      </c>
      <c r="D108" s="336">
        <f t="shared" si="3"/>
        <v>0</v>
      </c>
      <c r="E108" s="336">
        <v>439815.4</v>
      </c>
      <c r="F108" s="336">
        <v>0</v>
      </c>
      <c r="G108" s="336">
        <v>0</v>
      </c>
    </row>
    <row r="109" spans="1:7" ht="27">
      <c r="A109" s="339" t="s">
        <v>730</v>
      </c>
      <c r="B109" s="339" t="s">
        <v>729</v>
      </c>
      <c r="C109" s="339" t="s">
        <v>728</v>
      </c>
      <c r="D109" s="336">
        <f t="shared" si="3"/>
        <v>0</v>
      </c>
      <c r="E109" s="336">
        <v>439815.4</v>
      </c>
      <c r="F109" s="336">
        <v>0</v>
      </c>
      <c r="G109" s="336">
        <v>0</v>
      </c>
    </row>
    <row r="110" spans="1:7">
      <c r="A110" s="339" t="s">
        <v>727</v>
      </c>
      <c r="B110" s="339" t="s">
        <v>726</v>
      </c>
      <c r="C110" s="339" t="s">
        <v>726</v>
      </c>
      <c r="D110" s="336">
        <f t="shared" si="3"/>
        <v>0</v>
      </c>
      <c r="E110" s="336">
        <v>439815.4</v>
      </c>
      <c r="F110" s="336">
        <v>0</v>
      </c>
      <c r="G110" s="336">
        <v>0</v>
      </c>
    </row>
    <row r="111" spans="1:7" ht="27">
      <c r="A111" s="339" t="s">
        <v>725</v>
      </c>
      <c r="B111" s="339" t="s">
        <v>724</v>
      </c>
      <c r="C111" s="339" t="s">
        <v>723</v>
      </c>
      <c r="D111" s="336">
        <f t="shared" si="3"/>
        <v>0</v>
      </c>
      <c r="E111" s="336">
        <v>439815.4</v>
      </c>
      <c r="F111" s="336">
        <v>0</v>
      </c>
      <c r="G111" s="336">
        <v>0</v>
      </c>
    </row>
    <row r="112" spans="1:7" ht="40.5">
      <c r="A112" s="339" t="s">
        <v>722</v>
      </c>
      <c r="B112" s="339" t="s">
        <v>721</v>
      </c>
      <c r="C112" s="339" t="s">
        <v>720</v>
      </c>
      <c r="D112" s="336">
        <f t="shared" si="3"/>
        <v>0</v>
      </c>
      <c r="E112" s="336">
        <v>439815.4</v>
      </c>
      <c r="F112" s="336">
        <v>0</v>
      </c>
      <c r="G112" s="336">
        <v>0</v>
      </c>
    </row>
    <row r="113" spans="1:7">
      <c r="A113" s="339" t="s">
        <v>719</v>
      </c>
      <c r="B113" s="339" t="s">
        <v>718</v>
      </c>
      <c r="C113" s="339" t="s">
        <v>718</v>
      </c>
      <c r="D113" s="336">
        <f t="shared" si="3"/>
        <v>0</v>
      </c>
      <c r="E113" s="336">
        <v>439815.4</v>
      </c>
      <c r="F113" s="336">
        <v>0</v>
      </c>
      <c r="G113" s="336">
        <v>0</v>
      </c>
    </row>
    <row r="114" spans="1:7">
      <c r="A114" s="339" t="s">
        <v>717</v>
      </c>
      <c r="B114" s="339" t="s">
        <v>716</v>
      </c>
      <c r="C114" s="339" t="s">
        <v>716</v>
      </c>
      <c r="D114" s="336">
        <f t="shared" si="3"/>
        <v>0</v>
      </c>
      <c r="E114" s="336">
        <v>439815.4</v>
      </c>
      <c r="F114" s="336">
        <v>0</v>
      </c>
      <c r="G114" s="336">
        <v>0</v>
      </c>
    </row>
    <row r="115" spans="1:7" ht="27">
      <c r="A115" s="339" t="s">
        <v>715</v>
      </c>
      <c r="B115" s="339" t="s">
        <v>714</v>
      </c>
      <c r="C115" s="339" t="s">
        <v>714</v>
      </c>
      <c r="D115" s="336">
        <f t="shared" si="3"/>
        <v>0</v>
      </c>
      <c r="E115" s="336">
        <v>439815.4</v>
      </c>
      <c r="F115" s="336">
        <v>0</v>
      </c>
      <c r="G115" s="336">
        <v>0</v>
      </c>
    </row>
    <row r="116" spans="1:7">
      <c r="A116" s="339" t="s">
        <v>713</v>
      </c>
      <c r="B116" s="339" t="s">
        <v>712</v>
      </c>
      <c r="C116" s="339" t="s">
        <v>711</v>
      </c>
      <c r="D116" s="336">
        <f t="shared" si="3"/>
        <v>0</v>
      </c>
      <c r="E116" s="336">
        <v>439815.4</v>
      </c>
      <c r="F116" s="336">
        <v>0</v>
      </c>
      <c r="G116" s="336">
        <v>0</v>
      </c>
    </row>
    <row r="117" spans="1:7" ht="27">
      <c r="A117" s="339" t="s">
        <v>710</v>
      </c>
      <c r="B117" s="339" t="s">
        <v>709</v>
      </c>
      <c r="C117" s="339" t="s">
        <v>708</v>
      </c>
      <c r="D117" s="336">
        <f t="shared" si="3"/>
        <v>0</v>
      </c>
      <c r="E117" s="336">
        <v>439815.4</v>
      </c>
      <c r="F117" s="336">
        <v>0</v>
      </c>
      <c r="G117" s="336">
        <v>0</v>
      </c>
    </row>
    <row r="118" spans="1:7">
      <c r="A118" s="339" t="s">
        <v>707</v>
      </c>
      <c r="B118" s="339" t="s">
        <v>706</v>
      </c>
      <c r="C118" s="339" t="s">
        <v>705</v>
      </c>
      <c r="D118" s="336">
        <f t="shared" si="3"/>
        <v>0</v>
      </c>
      <c r="E118" s="336">
        <v>439815.4</v>
      </c>
      <c r="F118" s="336">
        <v>0</v>
      </c>
      <c r="G118" s="336">
        <v>0</v>
      </c>
    </row>
    <row r="119" spans="1:7">
      <c r="A119" s="339" t="s">
        <v>704</v>
      </c>
      <c r="B119" s="339" t="s">
        <v>703</v>
      </c>
      <c r="C119" s="339" t="s">
        <v>702</v>
      </c>
      <c r="D119" s="336">
        <f t="shared" si="3"/>
        <v>0</v>
      </c>
      <c r="E119" s="336">
        <v>439815</v>
      </c>
      <c r="F119" s="336">
        <v>0</v>
      </c>
      <c r="G119" s="336">
        <v>0</v>
      </c>
    </row>
    <row r="120" spans="1:7">
      <c r="A120" s="337"/>
      <c r="B120" s="337"/>
      <c r="C120" s="337"/>
      <c r="D120" s="336"/>
      <c r="E120" s="336"/>
      <c r="F120" s="336"/>
      <c r="G120" s="336"/>
    </row>
    <row r="121" spans="1:7">
      <c r="A121" s="338" t="s">
        <v>701</v>
      </c>
      <c r="B121" s="337"/>
      <c r="C121" s="337"/>
      <c r="D121" s="336"/>
      <c r="E121" s="336">
        <f>SUM(E9:E120)</f>
        <v>48819508.999999903</v>
      </c>
      <c r="F121" s="336">
        <f>SUM(F9:F120)</f>
        <v>0</v>
      </c>
      <c r="G121" s="336">
        <f>SUM(G9:G120)</f>
        <v>0</v>
      </c>
    </row>
    <row r="122" spans="1:7">
      <c r="A122" s="335"/>
    </row>
    <row r="123" spans="1:7">
      <c r="A123" s="261"/>
    </row>
    <row r="125" spans="1:7">
      <c r="A125" s="260"/>
      <c r="E125" s="334"/>
    </row>
    <row r="126" spans="1:7">
      <c r="A126" s="258"/>
      <c r="E126" s="333"/>
    </row>
  </sheetData>
  <mergeCells count="8">
    <mergeCell ref="A1:G1"/>
    <mergeCell ref="A3:G3"/>
    <mergeCell ref="A4:G4"/>
    <mergeCell ref="E6:G6"/>
    <mergeCell ref="D6:D7"/>
    <mergeCell ref="A6:A7"/>
    <mergeCell ref="B6:B7"/>
    <mergeCell ref="C6:C7"/>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view="pageLayout" zoomScaleNormal="85" zoomScaleSheetLayoutView="70" workbookViewId="0">
      <selection activeCell="F29" sqref="F29"/>
    </sheetView>
  </sheetViews>
  <sheetFormatPr baseColWidth="10" defaultColWidth="12.5703125" defaultRowHeight="13.5"/>
  <cols>
    <col min="1" max="1" width="64" style="14" customWidth="1"/>
    <col min="2" max="2" width="28.28515625" style="15" customWidth="1"/>
    <col min="3" max="3" width="21.7109375" style="15" customWidth="1"/>
    <col min="4" max="4" width="22.5703125" style="15" customWidth="1"/>
    <col min="5" max="5" width="80.28515625" style="15" customWidth="1"/>
    <col min="6" max="16384" width="12.5703125" style="15"/>
  </cols>
  <sheetData>
    <row r="1" spans="1:7" ht="35.1" customHeight="1">
      <c r="A1" s="803" t="s">
        <v>197</v>
      </c>
      <c r="B1" s="804"/>
      <c r="C1" s="804"/>
      <c r="D1" s="804"/>
      <c r="E1" s="805"/>
    </row>
    <row r="2" spans="1:7" ht="7.5" customHeight="1">
      <c r="A2" s="16"/>
      <c r="B2" s="17"/>
      <c r="C2" s="17"/>
      <c r="D2" s="17"/>
      <c r="E2" s="17"/>
    </row>
    <row r="3" spans="1:7" ht="20.100000000000001" customHeight="1">
      <c r="A3" s="806" t="s">
        <v>484</v>
      </c>
      <c r="B3" s="807"/>
      <c r="C3" s="807"/>
      <c r="D3" s="807"/>
      <c r="E3" s="808"/>
    </row>
    <row r="4" spans="1:7" ht="20.100000000000001" customHeight="1">
      <c r="A4" s="806" t="s">
        <v>363</v>
      </c>
      <c r="B4" s="807"/>
      <c r="C4" s="807"/>
      <c r="D4" s="807"/>
      <c r="E4" s="808"/>
    </row>
    <row r="5" spans="1:7" ht="25.9" customHeight="1">
      <c r="A5" s="839" t="s">
        <v>198</v>
      </c>
      <c r="B5" s="759" t="s">
        <v>201</v>
      </c>
      <c r="C5" s="760"/>
      <c r="D5" s="841"/>
      <c r="E5" s="839" t="s">
        <v>16</v>
      </c>
    </row>
    <row r="6" spans="1:7" s="18" customFormat="1" ht="25.9" customHeight="1">
      <c r="A6" s="840"/>
      <c r="B6" s="131" t="s">
        <v>90</v>
      </c>
      <c r="C6" s="131" t="s">
        <v>27</v>
      </c>
      <c r="D6" s="132" t="s">
        <v>21</v>
      </c>
      <c r="E6" s="840"/>
    </row>
    <row r="7" spans="1:7" ht="20.25" customHeight="1">
      <c r="A7" s="133" t="s">
        <v>0</v>
      </c>
      <c r="B7" s="133" t="s">
        <v>1</v>
      </c>
      <c r="C7" s="133" t="s">
        <v>2</v>
      </c>
      <c r="D7" s="133" t="s">
        <v>6</v>
      </c>
      <c r="E7" s="133" t="s">
        <v>3</v>
      </c>
    </row>
    <row r="8" spans="1:7" ht="20.25" customHeight="1">
      <c r="A8" s="82"/>
      <c r="B8" s="83"/>
      <c r="C8" s="83"/>
      <c r="D8" s="83"/>
      <c r="E8" s="83"/>
    </row>
    <row r="9" spans="1:7" ht="20.25" customHeight="1">
      <c r="A9" s="82"/>
      <c r="B9" s="83"/>
      <c r="C9" s="83"/>
      <c r="D9" s="83"/>
      <c r="E9" s="83"/>
    </row>
    <row r="10" spans="1:7" ht="20.25" customHeight="1">
      <c r="A10" s="82"/>
      <c r="B10" s="83"/>
      <c r="C10" s="83"/>
      <c r="D10" s="83"/>
      <c r="E10" s="83"/>
    </row>
    <row r="11" spans="1:7" ht="20.25" customHeight="1">
      <c r="A11" s="82"/>
      <c r="B11" s="83"/>
      <c r="C11" s="83"/>
      <c r="D11" s="83"/>
      <c r="E11" s="83"/>
    </row>
    <row r="12" spans="1:7" ht="20.25" customHeight="1">
      <c r="A12" s="82"/>
      <c r="B12" s="83"/>
      <c r="C12" s="83"/>
      <c r="D12" s="83"/>
      <c r="E12" s="83"/>
    </row>
    <row r="13" spans="1:7" ht="29.25" customHeight="1">
      <c r="A13" s="82"/>
      <c r="B13" s="83"/>
      <c r="C13" s="83"/>
      <c r="D13" s="83"/>
      <c r="E13" s="83"/>
      <c r="G13" s="134"/>
    </row>
    <row r="14" spans="1:7" ht="20.25" customHeight="1">
      <c r="A14" s="82"/>
      <c r="B14" s="83"/>
      <c r="C14" s="83"/>
      <c r="D14" s="83"/>
      <c r="E14" s="83"/>
    </row>
    <row r="15" spans="1:7" ht="20.25" customHeight="1">
      <c r="A15" s="82"/>
      <c r="B15" s="83"/>
      <c r="C15" s="83"/>
      <c r="D15" s="83"/>
      <c r="E15" s="83"/>
    </row>
    <row r="16" spans="1:7" ht="20.25" customHeight="1">
      <c r="A16" s="82"/>
      <c r="B16" s="83"/>
      <c r="C16" s="83"/>
      <c r="D16" s="83"/>
      <c r="E16" s="83"/>
    </row>
    <row r="17" spans="1:5" ht="20.25" customHeight="1">
      <c r="A17" s="82"/>
      <c r="B17" s="83"/>
      <c r="C17" s="83"/>
      <c r="D17" s="83"/>
      <c r="E17" s="83"/>
    </row>
    <row r="18" spans="1:5" ht="20.25" customHeight="1">
      <c r="A18" s="82"/>
      <c r="B18" s="83"/>
      <c r="C18" s="83"/>
      <c r="D18" s="83"/>
      <c r="E18" s="83"/>
    </row>
    <row r="19" spans="1:5" ht="20.25" customHeight="1">
      <c r="A19" s="82"/>
      <c r="B19" s="83"/>
      <c r="C19" s="83"/>
      <c r="D19" s="83"/>
      <c r="E19" s="83"/>
    </row>
    <row r="20" spans="1:5" ht="20.25" customHeight="1">
      <c r="A20" s="82"/>
      <c r="B20" s="83"/>
      <c r="C20" s="83"/>
      <c r="D20" s="83"/>
      <c r="E20" s="83"/>
    </row>
    <row r="21" spans="1:5" ht="20.25" customHeight="1">
      <c r="A21" s="82"/>
      <c r="B21" s="83"/>
      <c r="C21" s="83"/>
      <c r="D21" s="83"/>
      <c r="E21" s="83"/>
    </row>
    <row r="22" spans="1:5" ht="20.25" customHeight="1">
      <c r="A22" s="82"/>
      <c r="B22" s="83"/>
      <c r="C22" s="83"/>
      <c r="D22" s="83"/>
      <c r="E22" s="83"/>
    </row>
    <row r="23" spans="1:5" ht="20.25" customHeight="1">
      <c r="A23" s="84" t="s">
        <v>133</v>
      </c>
      <c r="B23" s="83"/>
      <c r="C23" s="83"/>
      <c r="D23" s="83"/>
      <c r="E23" s="83"/>
    </row>
    <row r="24" spans="1:5" ht="20.25" customHeight="1">
      <c r="A24" s="82"/>
      <c r="B24" s="83"/>
      <c r="C24" s="83"/>
      <c r="D24" s="83"/>
      <c r="E24" s="83"/>
    </row>
    <row r="25" spans="1:5">
      <c r="A25" s="135"/>
      <c r="B25" s="136"/>
      <c r="C25" s="136"/>
      <c r="D25" s="136"/>
      <c r="E25" s="136"/>
    </row>
    <row r="26" spans="1:5">
      <c r="A26" s="135"/>
      <c r="B26" s="136"/>
      <c r="C26" s="136"/>
      <c r="D26" s="136"/>
      <c r="E26" s="136"/>
    </row>
    <row r="27" spans="1:5" ht="39.75" customHeight="1"/>
    <row r="86" spans="1:17">
      <c r="A86" s="486"/>
      <c r="B86" s="441"/>
      <c r="C86" s="441"/>
      <c r="D86" s="441"/>
      <c r="E86" s="441"/>
      <c r="F86" s="441"/>
      <c r="G86" s="441"/>
      <c r="H86" s="441"/>
      <c r="I86" s="441"/>
      <c r="J86" s="441"/>
      <c r="K86" s="441"/>
      <c r="L86" s="441"/>
      <c r="M86" s="441"/>
      <c r="N86" s="441"/>
      <c r="O86" s="441"/>
      <c r="P86" s="441"/>
      <c r="Q86" s="441"/>
    </row>
  </sheetData>
  <mergeCells count="6">
    <mergeCell ref="A1:E1"/>
    <mergeCell ref="A3:E3"/>
    <mergeCell ref="A4:E4"/>
    <mergeCell ref="A5:A6"/>
    <mergeCell ref="B5:D5"/>
    <mergeCell ref="E5:E6"/>
  </mergeCells>
  <conditionalFormatting sqref="A3">
    <cfRule type="cellIs" dxfId="3" priority="2" stopIfTrue="1" operator="equal">
      <formula>"VAYA A LA HOJA INICIO Y SELECIONE LA UNIDAD RESPONSABLE CORRESPONDIENTE A ESTE INFORME"</formula>
    </cfRule>
  </conditionalFormatting>
  <conditionalFormatting sqref="A4">
    <cfRule type="cellIs" dxfId="2"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view="pageLayout" zoomScaleNormal="100" workbookViewId="0">
      <selection activeCell="F29" sqref="F29"/>
    </sheetView>
  </sheetViews>
  <sheetFormatPr baseColWidth="10" defaultColWidth="11.42578125" defaultRowHeight="13.5"/>
  <cols>
    <col min="1" max="1" width="8" style="137" customWidth="1"/>
    <col min="2" max="2" width="57.85546875" style="137" customWidth="1"/>
    <col min="3" max="3" width="2.7109375" style="137" customWidth="1"/>
    <col min="4" max="4" width="22.42578125" style="137" customWidth="1"/>
    <col min="5" max="5" width="20.85546875" style="137" customWidth="1"/>
    <col min="6" max="6" width="24.28515625" style="137" customWidth="1"/>
    <col min="7" max="7" width="25.5703125" style="137" customWidth="1"/>
    <col min="8" max="8" width="23.7109375" style="137" customWidth="1"/>
    <col min="9" max="9" width="24.28515625" style="137" customWidth="1"/>
    <col min="10" max="16384" width="11.42578125" style="137"/>
  </cols>
  <sheetData>
    <row r="1" spans="1:9">
      <c r="A1" s="261"/>
    </row>
    <row r="2" spans="1:9">
      <c r="A2" s="260"/>
      <c r="B2" s="842" t="s">
        <v>136</v>
      </c>
      <c r="C2" s="843"/>
      <c r="D2" s="843"/>
      <c r="E2" s="843"/>
      <c r="F2" s="843"/>
      <c r="G2" s="843"/>
      <c r="H2" s="843"/>
      <c r="I2" s="844"/>
    </row>
    <row r="3" spans="1:9">
      <c r="A3" s="258"/>
      <c r="B3" s="845" t="s">
        <v>1004</v>
      </c>
      <c r="C3" s="846"/>
      <c r="D3" s="846"/>
      <c r="E3" s="846"/>
      <c r="F3" s="846"/>
      <c r="G3" s="846"/>
      <c r="H3" s="846"/>
      <c r="I3" s="847"/>
    </row>
    <row r="4" spans="1:9">
      <c r="B4" s="845" t="s">
        <v>142</v>
      </c>
      <c r="C4" s="846"/>
      <c r="D4" s="846"/>
      <c r="E4" s="846"/>
      <c r="F4" s="846"/>
      <c r="G4" s="846"/>
      <c r="H4" s="846"/>
      <c r="I4" s="847"/>
    </row>
    <row r="5" spans="1:9">
      <c r="B5" s="845" t="s">
        <v>196</v>
      </c>
      <c r="C5" s="846"/>
      <c r="D5" s="846"/>
      <c r="E5" s="846"/>
      <c r="F5" s="846"/>
      <c r="G5" s="846"/>
      <c r="H5" s="846"/>
      <c r="I5" s="847"/>
    </row>
    <row r="6" spans="1:9">
      <c r="B6" s="845" t="s">
        <v>137</v>
      </c>
      <c r="C6" s="846"/>
      <c r="D6" s="846"/>
      <c r="E6" s="846"/>
      <c r="F6" s="846"/>
      <c r="G6" s="846"/>
      <c r="H6" s="846"/>
      <c r="I6" s="847"/>
    </row>
    <row r="7" spans="1:9">
      <c r="B7" s="117"/>
      <c r="C7" s="116"/>
      <c r="D7" s="116"/>
      <c r="E7" s="116"/>
      <c r="F7" s="116"/>
      <c r="G7" s="116"/>
      <c r="H7" s="116"/>
      <c r="I7" s="118"/>
    </row>
    <row r="8" spans="1:9">
      <c r="B8" s="845" t="s">
        <v>138</v>
      </c>
      <c r="C8" s="112"/>
      <c r="D8" s="848" t="s">
        <v>139</v>
      </c>
      <c r="E8" s="848"/>
      <c r="F8" s="848"/>
      <c r="G8" s="848"/>
      <c r="H8" s="848"/>
      <c r="I8" s="849" t="s">
        <v>140</v>
      </c>
    </row>
    <row r="9" spans="1:9">
      <c r="B9" s="845"/>
      <c r="C9" s="113"/>
      <c r="D9" s="846" t="s">
        <v>90</v>
      </c>
      <c r="E9" s="850" t="s">
        <v>143</v>
      </c>
      <c r="F9" s="848" t="s">
        <v>27</v>
      </c>
      <c r="G9" s="848" t="s">
        <v>135</v>
      </c>
      <c r="H9" s="848" t="s">
        <v>141</v>
      </c>
      <c r="I9" s="849"/>
    </row>
    <row r="10" spans="1:9">
      <c r="B10" s="845"/>
      <c r="C10" s="114"/>
      <c r="D10" s="846"/>
      <c r="E10" s="850"/>
      <c r="F10" s="848"/>
      <c r="G10" s="848"/>
      <c r="H10" s="848"/>
      <c r="I10" s="849"/>
    </row>
    <row r="11" spans="1:9">
      <c r="B11" s="119"/>
      <c r="C11" s="108"/>
      <c r="D11" s="110" t="s">
        <v>0</v>
      </c>
      <c r="E11" s="110" t="s">
        <v>1</v>
      </c>
      <c r="F11" s="110" t="s">
        <v>2</v>
      </c>
      <c r="G11" s="110" t="s">
        <v>6</v>
      </c>
      <c r="H11" s="110" t="s">
        <v>3</v>
      </c>
      <c r="I11" s="120" t="s">
        <v>4</v>
      </c>
    </row>
    <row r="12" spans="1:9">
      <c r="B12" s="121" t="s">
        <v>148</v>
      </c>
      <c r="C12" s="111"/>
      <c r="D12" s="344">
        <f>D13+D14+D15+D18+D19+D22</f>
        <v>1007000514</v>
      </c>
      <c r="E12" s="345">
        <f t="shared" ref="E12:E22" si="0">F12-D12</f>
        <v>0</v>
      </c>
      <c r="F12" s="344">
        <f>F13+F14+F15+F18+F19+F22</f>
        <v>1007000514</v>
      </c>
      <c r="G12" s="344">
        <f>G13+G14+G15+G18+G19+G22</f>
        <v>213264064.54000002</v>
      </c>
      <c r="H12" s="344">
        <f>H13+H14+H15+H18+H19+H22</f>
        <v>213264064.54000002</v>
      </c>
      <c r="I12" s="343">
        <f t="shared" ref="I12:I22" si="1">F12-G12</f>
        <v>793736449.46000004</v>
      </c>
    </row>
    <row r="13" spans="1:9" ht="29.25" customHeight="1">
      <c r="B13" s="348" t="s">
        <v>144</v>
      </c>
      <c r="C13" s="109"/>
      <c r="D13" s="353">
        <v>999734412</v>
      </c>
      <c r="E13" s="350">
        <f t="shared" si="0"/>
        <v>0</v>
      </c>
      <c r="F13" s="353">
        <v>999734412</v>
      </c>
      <c r="G13" s="353">
        <v>213008587.53000003</v>
      </c>
      <c r="H13" s="353">
        <v>213008587.53000003</v>
      </c>
      <c r="I13" s="349">
        <f t="shared" si="1"/>
        <v>786725824.47000003</v>
      </c>
    </row>
    <row r="14" spans="1:9">
      <c r="B14" s="348" t="s">
        <v>145</v>
      </c>
      <c r="C14" s="109"/>
      <c r="D14" s="346">
        <v>0</v>
      </c>
      <c r="E14" s="350">
        <f t="shared" si="0"/>
        <v>0</v>
      </c>
      <c r="F14" s="346">
        <v>0</v>
      </c>
      <c r="G14" s="346">
        <v>0</v>
      </c>
      <c r="H14" s="346">
        <v>0</v>
      </c>
      <c r="I14" s="349">
        <f t="shared" si="1"/>
        <v>0</v>
      </c>
    </row>
    <row r="15" spans="1:9">
      <c r="B15" s="348" t="s">
        <v>151</v>
      </c>
      <c r="C15" s="109"/>
      <c r="D15" s="346">
        <f>D16+D17</f>
        <v>0</v>
      </c>
      <c r="E15" s="350">
        <f t="shared" si="0"/>
        <v>0</v>
      </c>
      <c r="F15" s="346">
        <f>F16+F17</f>
        <v>0</v>
      </c>
      <c r="G15" s="346">
        <f>G16+G17</f>
        <v>0</v>
      </c>
      <c r="H15" s="346">
        <f>H16+H17</f>
        <v>0</v>
      </c>
      <c r="I15" s="349">
        <f t="shared" si="1"/>
        <v>0</v>
      </c>
    </row>
    <row r="16" spans="1:9">
      <c r="B16" s="122" t="s">
        <v>152</v>
      </c>
      <c r="C16" s="109"/>
      <c r="D16" s="346">
        <v>0</v>
      </c>
      <c r="E16" s="350">
        <f t="shared" si="0"/>
        <v>0</v>
      </c>
      <c r="F16" s="346">
        <v>0</v>
      </c>
      <c r="G16" s="346">
        <v>0</v>
      </c>
      <c r="H16" s="346">
        <v>0</v>
      </c>
      <c r="I16" s="349">
        <f t="shared" si="1"/>
        <v>0</v>
      </c>
    </row>
    <row r="17" spans="2:9">
      <c r="B17" s="122" t="s">
        <v>153</v>
      </c>
      <c r="C17" s="109"/>
      <c r="D17" s="346">
        <v>0</v>
      </c>
      <c r="E17" s="350">
        <f t="shared" si="0"/>
        <v>0</v>
      </c>
      <c r="F17" s="346">
        <v>0</v>
      </c>
      <c r="G17" s="346">
        <v>0</v>
      </c>
      <c r="H17" s="346">
        <v>0</v>
      </c>
      <c r="I17" s="349">
        <f t="shared" si="1"/>
        <v>0</v>
      </c>
    </row>
    <row r="18" spans="2:9">
      <c r="B18" s="348" t="s">
        <v>146</v>
      </c>
      <c r="C18" s="109"/>
      <c r="D18" s="346">
        <v>0</v>
      </c>
      <c r="E18" s="350">
        <f t="shared" si="0"/>
        <v>0</v>
      </c>
      <c r="F18" s="346">
        <v>0</v>
      </c>
      <c r="G18" s="346">
        <v>0</v>
      </c>
      <c r="H18" s="346">
        <v>0</v>
      </c>
      <c r="I18" s="349">
        <f t="shared" si="1"/>
        <v>0</v>
      </c>
    </row>
    <row r="19" spans="2:9" ht="22.5">
      <c r="B19" s="351" t="s">
        <v>154</v>
      </c>
      <c r="C19" s="109"/>
      <c r="D19" s="346">
        <f>D20+D21</f>
        <v>0</v>
      </c>
      <c r="E19" s="350">
        <f t="shared" si="0"/>
        <v>0</v>
      </c>
      <c r="F19" s="346">
        <f>F20+F21</f>
        <v>0</v>
      </c>
      <c r="G19" s="346">
        <f>G20+G21</f>
        <v>0</v>
      </c>
      <c r="H19" s="346">
        <f>H20+H21</f>
        <v>0</v>
      </c>
      <c r="I19" s="349">
        <f t="shared" si="1"/>
        <v>0</v>
      </c>
    </row>
    <row r="20" spans="2:9">
      <c r="B20" s="122" t="s">
        <v>155</v>
      </c>
      <c r="C20" s="109"/>
      <c r="D20" s="346">
        <v>0</v>
      </c>
      <c r="E20" s="350">
        <f t="shared" si="0"/>
        <v>0</v>
      </c>
      <c r="F20" s="346">
        <v>0</v>
      </c>
      <c r="G20" s="346">
        <v>0</v>
      </c>
      <c r="H20" s="346">
        <v>0</v>
      </c>
      <c r="I20" s="349">
        <f t="shared" si="1"/>
        <v>0</v>
      </c>
    </row>
    <row r="21" spans="2:9">
      <c r="B21" s="122" t="s">
        <v>156</v>
      </c>
      <c r="C21" s="109"/>
      <c r="D21" s="346">
        <v>0</v>
      </c>
      <c r="E21" s="350">
        <f t="shared" si="0"/>
        <v>0</v>
      </c>
      <c r="F21" s="346">
        <v>0</v>
      </c>
      <c r="G21" s="346">
        <v>0</v>
      </c>
      <c r="H21" s="346">
        <v>0</v>
      </c>
      <c r="I21" s="349">
        <f t="shared" si="1"/>
        <v>0</v>
      </c>
    </row>
    <row r="22" spans="2:9">
      <c r="B22" s="348" t="s">
        <v>147</v>
      </c>
      <c r="C22" s="109"/>
      <c r="D22" s="346">
        <v>7266102</v>
      </c>
      <c r="E22" s="350">
        <f t="shared" si="0"/>
        <v>0</v>
      </c>
      <c r="F22" s="346">
        <v>7266102</v>
      </c>
      <c r="G22" s="346">
        <v>255477.01</v>
      </c>
      <c r="H22" s="346">
        <v>255477.01</v>
      </c>
      <c r="I22" s="349">
        <f t="shared" si="1"/>
        <v>7010624.9900000002</v>
      </c>
    </row>
    <row r="23" spans="2:9">
      <c r="B23" s="348"/>
      <c r="C23" s="109"/>
      <c r="D23" s="346"/>
      <c r="E23" s="345"/>
      <c r="F23" s="346"/>
      <c r="G23" s="346"/>
      <c r="H23" s="346"/>
      <c r="I23" s="343"/>
    </row>
    <row r="24" spans="2:9">
      <c r="B24" s="121" t="s">
        <v>149</v>
      </c>
      <c r="C24" s="111"/>
      <c r="D24" s="352">
        <f>D25+D26+D27+D30+D31+D34</f>
        <v>0</v>
      </c>
      <c r="E24" s="345"/>
      <c r="F24" s="352">
        <f>F25+F26+F27+F30+F31+F34</f>
        <v>0</v>
      </c>
      <c r="G24" s="352">
        <f>G25+G26+G27+G30+G31+G34</f>
        <v>0</v>
      </c>
      <c r="H24" s="352">
        <f>H25+H26+H27+H30+H31+H34</f>
        <v>0</v>
      </c>
      <c r="I24" s="343">
        <f t="shared" ref="I24:I34" si="2">F24-G24</f>
        <v>0</v>
      </c>
    </row>
    <row r="25" spans="2:9">
      <c r="B25" s="348" t="s">
        <v>144</v>
      </c>
      <c r="C25" s="109"/>
      <c r="D25" s="346"/>
      <c r="E25" s="345"/>
      <c r="F25" s="346"/>
      <c r="G25" s="346"/>
      <c r="H25" s="346"/>
      <c r="I25" s="349">
        <f t="shared" si="2"/>
        <v>0</v>
      </c>
    </row>
    <row r="26" spans="2:9">
      <c r="B26" s="348" t="s">
        <v>145</v>
      </c>
      <c r="C26" s="109"/>
      <c r="D26" s="346">
        <v>0</v>
      </c>
      <c r="E26" s="345">
        <f t="shared" ref="E26:E34" si="3">F26-D26</f>
        <v>0</v>
      </c>
      <c r="F26" s="346"/>
      <c r="G26" s="346"/>
      <c r="H26" s="346"/>
      <c r="I26" s="349">
        <f t="shared" si="2"/>
        <v>0</v>
      </c>
    </row>
    <row r="27" spans="2:9" ht="39.75" customHeight="1">
      <c r="B27" s="348" t="s">
        <v>151</v>
      </c>
      <c r="C27" s="109"/>
      <c r="D27" s="346">
        <f>D28+D29</f>
        <v>0</v>
      </c>
      <c r="E27" s="350">
        <f t="shared" si="3"/>
        <v>0</v>
      </c>
      <c r="F27" s="346">
        <f>F28+F29</f>
        <v>0</v>
      </c>
      <c r="G27" s="346">
        <f>G28+G29</f>
        <v>0</v>
      </c>
      <c r="H27" s="346">
        <f>H28+H29</f>
        <v>0</v>
      </c>
      <c r="I27" s="349">
        <f t="shared" si="2"/>
        <v>0</v>
      </c>
    </row>
    <row r="28" spans="2:9">
      <c r="B28" s="122" t="s">
        <v>152</v>
      </c>
      <c r="C28" s="109"/>
      <c r="D28" s="346">
        <v>0</v>
      </c>
      <c r="E28" s="350">
        <f t="shared" si="3"/>
        <v>0</v>
      </c>
      <c r="F28" s="346">
        <v>0</v>
      </c>
      <c r="G28" s="346">
        <v>0</v>
      </c>
      <c r="H28" s="346">
        <v>0</v>
      </c>
      <c r="I28" s="349">
        <f t="shared" si="2"/>
        <v>0</v>
      </c>
    </row>
    <row r="29" spans="2:9">
      <c r="B29" s="122" t="s">
        <v>153</v>
      </c>
      <c r="C29" s="109"/>
      <c r="D29" s="346">
        <v>0</v>
      </c>
      <c r="E29" s="350">
        <f t="shared" si="3"/>
        <v>0</v>
      </c>
      <c r="F29" s="346">
        <v>0</v>
      </c>
      <c r="G29" s="346">
        <v>0</v>
      </c>
      <c r="H29" s="346">
        <v>0</v>
      </c>
      <c r="I29" s="349">
        <f t="shared" si="2"/>
        <v>0</v>
      </c>
    </row>
    <row r="30" spans="2:9">
      <c r="B30" s="348" t="s">
        <v>146</v>
      </c>
      <c r="C30" s="109"/>
      <c r="D30" s="346">
        <v>0</v>
      </c>
      <c r="E30" s="350">
        <f t="shared" si="3"/>
        <v>0</v>
      </c>
      <c r="F30" s="346">
        <v>0</v>
      </c>
      <c r="G30" s="346">
        <v>0</v>
      </c>
      <c r="H30" s="346">
        <v>0</v>
      </c>
      <c r="I30" s="349">
        <f t="shared" si="2"/>
        <v>0</v>
      </c>
    </row>
    <row r="31" spans="2:9" ht="22.5">
      <c r="B31" s="351" t="s">
        <v>154</v>
      </c>
      <c r="C31" s="109"/>
      <c r="D31" s="346">
        <f>D32+D33</f>
        <v>0</v>
      </c>
      <c r="E31" s="350">
        <f t="shared" si="3"/>
        <v>0</v>
      </c>
      <c r="F31" s="346">
        <f>F32+F33</f>
        <v>0</v>
      </c>
      <c r="G31" s="346">
        <f>G32+G33</f>
        <v>0</v>
      </c>
      <c r="H31" s="346">
        <f>H32+H33</f>
        <v>0</v>
      </c>
      <c r="I31" s="349">
        <f t="shared" si="2"/>
        <v>0</v>
      </c>
    </row>
    <row r="32" spans="2:9">
      <c r="B32" s="122" t="s">
        <v>155</v>
      </c>
      <c r="C32" s="109"/>
      <c r="D32" s="346">
        <v>0</v>
      </c>
      <c r="E32" s="350">
        <f t="shared" si="3"/>
        <v>0</v>
      </c>
      <c r="F32" s="346">
        <v>0</v>
      </c>
      <c r="G32" s="346">
        <v>0</v>
      </c>
      <c r="H32" s="346">
        <v>0</v>
      </c>
      <c r="I32" s="349">
        <f t="shared" si="2"/>
        <v>0</v>
      </c>
    </row>
    <row r="33" spans="2:9">
      <c r="B33" s="122" t="s">
        <v>156</v>
      </c>
      <c r="C33" s="109"/>
      <c r="D33" s="346">
        <v>0</v>
      </c>
      <c r="E33" s="350">
        <f t="shared" si="3"/>
        <v>0</v>
      </c>
      <c r="F33" s="346">
        <v>0</v>
      </c>
      <c r="G33" s="346">
        <v>0</v>
      </c>
      <c r="H33" s="346">
        <v>0</v>
      </c>
      <c r="I33" s="349">
        <f t="shared" si="2"/>
        <v>0</v>
      </c>
    </row>
    <row r="34" spans="2:9">
      <c r="B34" s="348" t="s">
        <v>147</v>
      </c>
      <c r="C34" s="109"/>
      <c r="D34" s="346">
        <v>0</v>
      </c>
      <c r="E34" s="350">
        <f t="shared" si="3"/>
        <v>0</v>
      </c>
      <c r="F34" s="346">
        <v>0</v>
      </c>
      <c r="G34" s="346">
        <v>0</v>
      </c>
      <c r="H34" s="346">
        <v>0</v>
      </c>
      <c r="I34" s="349">
        <f t="shared" si="2"/>
        <v>0</v>
      </c>
    </row>
    <row r="35" spans="2:9">
      <c r="B35" s="348"/>
      <c r="C35" s="347"/>
      <c r="D35" s="346"/>
      <c r="E35" s="345"/>
      <c r="F35" s="346"/>
      <c r="G35" s="346"/>
      <c r="H35" s="346"/>
      <c r="I35" s="343"/>
    </row>
    <row r="36" spans="2:9">
      <c r="B36" s="121" t="s">
        <v>150</v>
      </c>
      <c r="C36" s="115"/>
      <c r="D36" s="344">
        <f>D12+D24</f>
        <v>1007000514</v>
      </c>
      <c r="E36" s="345">
        <f>F36-D36</f>
        <v>0</v>
      </c>
      <c r="F36" s="344">
        <f>F12+F24</f>
        <v>1007000514</v>
      </c>
      <c r="G36" s="344">
        <f>G12+G24</f>
        <v>213264064.54000002</v>
      </c>
      <c r="H36" s="344">
        <f>H12+H24</f>
        <v>213264064.54000002</v>
      </c>
      <c r="I36" s="343">
        <f>F36-G36</f>
        <v>793736449.46000004</v>
      </c>
    </row>
    <row r="37" spans="2:9">
      <c r="B37" s="123"/>
      <c r="C37" s="124"/>
      <c r="D37" s="342"/>
      <c r="E37" s="342"/>
      <c r="F37" s="342"/>
      <c r="G37" s="342"/>
      <c r="H37" s="342"/>
      <c r="I37" s="341"/>
    </row>
    <row r="86" spans="1:17">
      <c r="A86" s="440"/>
      <c r="B86" s="440"/>
      <c r="C86" s="440"/>
      <c r="D86" s="440"/>
      <c r="E86" s="440"/>
      <c r="F86" s="440"/>
      <c r="G86" s="440"/>
      <c r="H86" s="440"/>
      <c r="I86" s="440"/>
      <c r="J86" s="440"/>
      <c r="K86" s="440"/>
      <c r="L86" s="440"/>
      <c r="M86" s="440"/>
      <c r="N86" s="440"/>
      <c r="O86" s="440"/>
      <c r="P86" s="440"/>
      <c r="Q86" s="440"/>
    </row>
  </sheetData>
  <mergeCells count="13">
    <mergeCell ref="B8:B10"/>
    <mergeCell ref="D8:H8"/>
    <mergeCell ref="I8:I10"/>
    <mergeCell ref="D9:D10"/>
    <mergeCell ref="E9:E10"/>
    <mergeCell ref="F9:F10"/>
    <mergeCell ref="G9:G10"/>
    <mergeCell ref="H9:H10"/>
    <mergeCell ref="B2:I2"/>
    <mergeCell ref="B3:I3"/>
    <mergeCell ref="B4:I4"/>
    <mergeCell ref="B5:I5"/>
    <mergeCell ref="B6:I6"/>
  </mergeCells>
  <conditionalFormatting sqref="D37">
    <cfRule type="cellIs" dxfId="1" priority="2" operator="equal">
      <formula>0</formula>
    </cfRule>
  </conditionalFormatting>
  <conditionalFormatting sqref="D11:I11">
    <cfRule type="cellIs" dxfId="0" priority="1" operator="equal">
      <formula>0</formula>
    </cfRule>
  </conditionalFormatting>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view="pageLayout" zoomScaleNormal="100" workbookViewId="0">
      <selection activeCell="F29" sqref="F29"/>
    </sheetView>
  </sheetViews>
  <sheetFormatPr baseColWidth="10" defaultColWidth="11.42578125" defaultRowHeight="13.5"/>
  <cols>
    <col min="1" max="7" width="21" style="1" customWidth="1"/>
    <col min="8" max="8" width="6.5703125" style="1" customWidth="1"/>
    <col min="9" max="9" width="68.7109375" style="1" customWidth="1"/>
    <col min="10" max="16384" width="11.42578125" style="1"/>
  </cols>
  <sheetData>
    <row r="1" spans="1:10" ht="35.1" customHeight="1">
      <c r="A1" s="609" t="s">
        <v>82</v>
      </c>
      <c r="B1" s="610"/>
      <c r="C1" s="610"/>
      <c r="D1" s="610"/>
      <c r="E1" s="610"/>
      <c r="F1" s="610"/>
      <c r="G1" s="610"/>
      <c r="H1" s="610"/>
      <c r="I1" s="611"/>
    </row>
    <row r="2" spans="1:10" ht="6.75" customHeight="1"/>
    <row r="3" spans="1:10" ht="17.25" customHeight="1">
      <c r="A3" s="612" t="s">
        <v>483</v>
      </c>
      <c r="B3" s="613"/>
      <c r="C3" s="613"/>
      <c r="D3" s="613"/>
      <c r="E3" s="613"/>
      <c r="F3" s="613"/>
      <c r="G3" s="613"/>
      <c r="H3" s="613"/>
      <c r="I3" s="614"/>
    </row>
    <row r="4" spans="1:10" ht="17.25" customHeight="1">
      <c r="A4" s="612" t="s">
        <v>363</v>
      </c>
      <c r="B4" s="613"/>
      <c r="C4" s="613"/>
      <c r="D4" s="613"/>
      <c r="E4" s="613"/>
      <c r="F4" s="613"/>
      <c r="G4" s="613"/>
      <c r="H4" s="613"/>
      <c r="I4" s="614"/>
    </row>
    <row r="5" spans="1:10" ht="25.5" customHeight="1">
      <c r="A5" s="607" t="s">
        <v>35</v>
      </c>
      <c r="B5" s="619" t="s">
        <v>94</v>
      </c>
      <c r="C5" s="620"/>
      <c r="D5" s="620"/>
      <c r="E5" s="621"/>
      <c r="F5" s="619" t="s">
        <v>87</v>
      </c>
      <c r="G5" s="621"/>
      <c r="H5" s="615" t="s">
        <v>183</v>
      </c>
      <c r="I5" s="616"/>
      <c r="J5" s="2"/>
    </row>
    <row r="6" spans="1:10" ht="25.5" customHeight="1">
      <c r="A6" s="622"/>
      <c r="B6" s="86" t="s">
        <v>182</v>
      </c>
      <c r="C6" s="87" t="s">
        <v>45</v>
      </c>
      <c r="D6" s="87" t="s">
        <v>46</v>
      </c>
      <c r="E6" s="87" t="s">
        <v>99</v>
      </c>
      <c r="F6" s="87" t="s">
        <v>100</v>
      </c>
      <c r="G6" s="87" t="s">
        <v>181</v>
      </c>
      <c r="H6" s="617" t="s">
        <v>180</v>
      </c>
      <c r="I6" s="618"/>
      <c r="J6" s="3"/>
    </row>
    <row r="7" spans="1:10" s="55" customFormat="1" ht="12.75" customHeight="1">
      <c r="A7" s="31" t="s">
        <v>0</v>
      </c>
      <c r="B7" s="31" t="s">
        <v>1</v>
      </c>
      <c r="C7" s="31" t="s">
        <v>2</v>
      </c>
      <c r="D7" s="31" t="s">
        <v>6</v>
      </c>
      <c r="E7" s="31" t="s">
        <v>3</v>
      </c>
      <c r="F7" s="31" t="s">
        <v>4</v>
      </c>
      <c r="G7" s="31" t="s">
        <v>5</v>
      </c>
      <c r="H7" s="54"/>
      <c r="I7" s="40"/>
    </row>
    <row r="8" spans="1:10" s="55" customFormat="1" ht="19.149999999999999" customHeight="1">
      <c r="A8" s="34"/>
      <c r="B8" s="35"/>
      <c r="C8" s="35"/>
      <c r="D8" s="35"/>
      <c r="E8" s="35"/>
      <c r="F8" s="36"/>
      <c r="G8" s="35"/>
      <c r="H8" s="49" t="s">
        <v>103</v>
      </c>
      <c r="I8" s="37"/>
    </row>
    <row r="9" spans="1:10" s="55" customFormat="1" ht="19.149999999999999" customHeight="1">
      <c r="A9" s="34"/>
      <c r="B9" s="35"/>
      <c r="C9" s="35"/>
      <c r="D9" s="35"/>
      <c r="E9" s="35"/>
      <c r="F9" s="36"/>
      <c r="G9" s="35"/>
      <c r="H9" s="49" t="s">
        <v>102</v>
      </c>
      <c r="I9" s="37"/>
    </row>
    <row r="10" spans="1:10" s="55" customFormat="1" ht="19.149999999999999" customHeight="1">
      <c r="A10" s="38"/>
      <c r="B10" s="39"/>
      <c r="C10" s="39"/>
      <c r="D10" s="39"/>
      <c r="E10" s="39"/>
      <c r="F10" s="39"/>
      <c r="G10" s="39"/>
      <c r="H10" s="50" t="s">
        <v>22</v>
      </c>
      <c r="I10" s="40"/>
    </row>
    <row r="11" spans="1:10" s="55" customFormat="1" ht="19.149999999999999" customHeight="1">
      <c r="A11" s="41"/>
      <c r="B11" s="42"/>
      <c r="C11" s="42"/>
      <c r="D11" s="42"/>
      <c r="E11" s="42"/>
      <c r="F11" s="42"/>
      <c r="G11" s="42"/>
      <c r="H11" s="51" t="s">
        <v>23</v>
      </c>
      <c r="I11" s="43"/>
    </row>
    <row r="12" spans="1:10" s="55" customFormat="1" ht="19.149999999999999" customHeight="1">
      <c r="A12" s="34"/>
      <c r="B12" s="35"/>
      <c r="C12" s="35"/>
      <c r="D12" s="35"/>
      <c r="E12" s="35"/>
      <c r="F12" s="35"/>
      <c r="G12" s="35"/>
      <c r="H12" s="52" t="s">
        <v>22</v>
      </c>
      <c r="I12" s="40"/>
    </row>
    <row r="13" spans="1:10" s="55" customFormat="1" ht="29.25" customHeight="1">
      <c r="A13" s="41"/>
      <c r="B13" s="42"/>
      <c r="C13" s="42"/>
      <c r="D13" s="42"/>
      <c r="E13" s="42"/>
      <c r="F13" s="42"/>
      <c r="G13" s="42"/>
      <c r="H13" s="51" t="s">
        <v>23</v>
      </c>
      <c r="I13" s="43"/>
    </row>
    <row r="14" spans="1:10" s="55" customFormat="1" ht="19.149999999999999" customHeight="1">
      <c r="A14" s="34"/>
      <c r="B14" s="35"/>
      <c r="C14" s="35"/>
      <c r="D14" s="35"/>
      <c r="E14" s="35"/>
      <c r="F14" s="35"/>
      <c r="G14" s="35"/>
      <c r="H14" s="52" t="s">
        <v>22</v>
      </c>
      <c r="I14" s="40"/>
    </row>
    <row r="15" spans="1:10" s="55" customFormat="1" ht="19.149999999999999" customHeight="1">
      <c r="A15" s="41"/>
      <c r="B15" s="42"/>
      <c r="C15" s="42"/>
      <c r="D15" s="42"/>
      <c r="E15" s="42"/>
      <c r="F15" s="42"/>
      <c r="G15" s="42"/>
      <c r="H15" s="51" t="s">
        <v>23</v>
      </c>
      <c r="I15" s="43"/>
    </row>
    <row r="16" spans="1:10" s="55" customFormat="1" ht="19.149999999999999" customHeight="1">
      <c r="A16" s="34"/>
      <c r="B16" s="35"/>
      <c r="C16" s="35"/>
      <c r="D16" s="35"/>
      <c r="E16" s="35"/>
      <c r="F16" s="35"/>
      <c r="G16" s="35"/>
      <c r="H16" s="52" t="s">
        <v>22</v>
      </c>
      <c r="I16" s="40"/>
    </row>
    <row r="17" spans="1:9" s="55" customFormat="1" ht="19.149999999999999" customHeight="1">
      <c r="A17" s="41"/>
      <c r="B17" s="42"/>
      <c r="C17" s="42"/>
      <c r="D17" s="42"/>
      <c r="E17" s="42"/>
      <c r="F17" s="42"/>
      <c r="G17" s="42"/>
      <c r="H17" s="51" t="s">
        <v>23</v>
      </c>
      <c r="I17" s="43"/>
    </row>
    <row r="18" spans="1:9" s="55" customFormat="1" ht="19.149999999999999" customHeight="1">
      <c r="A18" s="34"/>
      <c r="B18" s="35"/>
      <c r="C18" s="35"/>
      <c r="D18" s="35"/>
      <c r="E18" s="35"/>
      <c r="F18" s="35"/>
      <c r="G18" s="35"/>
      <c r="H18" s="52" t="s">
        <v>22</v>
      </c>
      <c r="I18" s="40"/>
    </row>
    <row r="19" spans="1:9" s="55" customFormat="1" ht="19.149999999999999" customHeight="1">
      <c r="A19" s="41"/>
      <c r="B19" s="42"/>
      <c r="C19" s="42"/>
      <c r="D19" s="42"/>
      <c r="E19" s="42"/>
      <c r="F19" s="42"/>
      <c r="G19" s="42"/>
      <c r="H19" s="51" t="s">
        <v>23</v>
      </c>
      <c r="I19" s="43"/>
    </row>
    <row r="20" spans="1:9" s="55" customFormat="1" ht="19.149999999999999" customHeight="1">
      <c r="A20" s="34"/>
      <c r="B20" s="35"/>
      <c r="C20" s="35"/>
      <c r="D20" s="35"/>
      <c r="E20" s="35"/>
      <c r="F20" s="35"/>
      <c r="G20" s="35"/>
      <c r="H20" s="52" t="s">
        <v>22</v>
      </c>
      <c r="I20" s="40"/>
    </row>
    <row r="21" spans="1:9" s="55" customFormat="1" ht="19.149999999999999" customHeight="1">
      <c r="A21" s="41"/>
      <c r="B21" s="42"/>
      <c r="C21" s="42"/>
      <c r="D21" s="42"/>
      <c r="E21" s="42"/>
      <c r="F21" s="42"/>
      <c r="G21" s="42"/>
      <c r="H21" s="51" t="s">
        <v>23</v>
      </c>
      <c r="I21" s="43"/>
    </row>
    <row r="22" spans="1:9" s="55" customFormat="1" ht="19.149999999999999" customHeight="1">
      <c r="A22" s="38"/>
      <c r="B22" s="39"/>
      <c r="C22" s="39"/>
      <c r="D22" s="39"/>
      <c r="E22" s="39"/>
      <c r="F22" s="39"/>
      <c r="G22" s="39"/>
      <c r="H22" s="50" t="s">
        <v>22</v>
      </c>
      <c r="I22" s="40"/>
    </row>
    <row r="23" spans="1:9" s="55" customFormat="1" ht="19.149999999999999" customHeight="1">
      <c r="A23" s="41"/>
      <c r="B23" s="42"/>
      <c r="C23" s="42"/>
      <c r="D23" s="42"/>
      <c r="E23" s="42"/>
      <c r="F23" s="42"/>
      <c r="G23" s="42"/>
      <c r="H23" s="51" t="s">
        <v>23</v>
      </c>
      <c r="I23" s="43"/>
    </row>
    <row r="24" spans="1:9" s="55" customFormat="1" ht="19.149999999999999" customHeight="1">
      <c r="A24" s="34"/>
      <c r="B24" s="35"/>
      <c r="C24" s="35"/>
      <c r="D24" s="35"/>
      <c r="E24" s="35"/>
      <c r="F24" s="35"/>
      <c r="G24" s="35"/>
      <c r="H24" s="52" t="s">
        <v>22</v>
      </c>
      <c r="I24" s="40"/>
    </row>
    <row r="25" spans="1:9" s="55" customFormat="1" ht="19.149999999999999" customHeight="1">
      <c r="A25" s="41"/>
      <c r="B25" s="42"/>
      <c r="C25" s="42"/>
      <c r="D25" s="42"/>
      <c r="E25" s="42"/>
      <c r="F25" s="42"/>
      <c r="G25" s="42"/>
      <c r="H25" s="51" t="s">
        <v>23</v>
      </c>
      <c r="I25" s="43"/>
    </row>
    <row r="26" spans="1:9" s="55" customFormat="1" ht="19.149999999999999" customHeight="1">
      <c r="A26" s="34"/>
      <c r="B26" s="35"/>
      <c r="C26" s="35"/>
      <c r="D26" s="35"/>
      <c r="E26" s="35"/>
      <c r="F26" s="35"/>
      <c r="G26" s="35"/>
      <c r="H26" s="52" t="s">
        <v>22</v>
      </c>
      <c r="I26" s="40"/>
    </row>
    <row r="27" spans="1:9" s="55" customFormat="1" ht="39.75" customHeight="1">
      <c r="A27" s="34"/>
      <c r="B27" s="35"/>
      <c r="C27" s="35"/>
      <c r="D27" s="35"/>
      <c r="E27" s="35"/>
      <c r="F27" s="35"/>
      <c r="G27" s="35"/>
      <c r="H27" s="52" t="s">
        <v>23</v>
      </c>
      <c r="I27" s="43"/>
    </row>
    <row r="28" spans="1:9" s="55" customFormat="1" ht="24.75" customHeight="1">
      <c r="A28" s="6" t="s">
        <v>104</v>
      </c>
      <c r="B28" s="44"/>
      <c r="C28" s="45"/>
      <c r="D28" s="45"/>
      <c r="E28" s="45"/>
      <c r="F28" s="45"/>
      <c r="G28" s="45"/>
      <c r="H28" s="53"/>
      <c r="I28" s="46"/>
    </row>
  </sheetData>
  <mergeCells count="8">
    <mergeCell ref="A5:A6"/>
    <mergeCell ref="A3:I3"/>
    <mergeCell ref="A4:I4"/>
    <mergeCell ref="A1:I1"/>
    <mergeCell ref="H5:I5"/>
    <mergeCell ref="H6:I6"/>
    <mergeCell ref="F5:G5"/>
    <mergeCell ref="B5:E5"/>
  </mergeCells>
  <phoneticPr fontId="0" type="noConversion"/>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ignoredErrors>
    <ignoredError sqref="F8:G8 A7:D8 E7:G7"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showGridLines="0" zoomScale="80" zoomScaleNormal="80" zoomScaleSheetLayoutView="70" zoomScalePageLayoutView="85" workbookViewId="0">
      <selection activeCell="I16" sqref="I16"/>
    </sheetView>
  </sheetViews>
  <sheetFormatPr baseColWidth="10" defaultColWidth="11.42578125" defaultRowHeight="13.5"/>
  <cols>
    <col min="1" max="1" width="3.7109375" style="1" customWidth="1"/>
    <col min="2" max="3" width="3.28515625" style="1" customWidth="1"/>
    <col min="4" max="4" width="4" style="1" customWidth="1"/>
    <col min="5" max="5" width="6.7109375" style="1" customWidth="1"/>
    <col min="6" max="6" width="4" style="1" bestFit="1" customWidth="1"/>
    <col min="7" max="7" width="32" style="1" customWidth="1"/>
    <col min="8" max="8" width="14.5703125" style="1" bestFit="1" customWidth="1"/>
    <col min="9" max="9" width="16.28515625" style="1" bestFit="1" customWidth="1"/>
    <col min="10" max="10" width="18.85546875" style="1" bestFit="1" customWidth="1"/>
    <col min="11" max="11" width="11.28515625" style="1" bestFit="1" customWidth="1"/>
    <col min="12" max="12" width="19.7109375" style="1" bestFit="1" customWidth="1"/>
    <col min="13" max="15" width="19.42578125" style="1" bestFit="1" customWidth="1"/>
    <col min="16" max="16" width="12.42578125" style="1" customWidth="1"/>
    <col min="17" max="17" width="14" style="1" customWidth="1"/>
    <col min="18" max="16384" width="11.42578125" style="1"/>
  </cols>
  <sheetData>
    <row r="1" spans="1:17" ht="35.1" customHeight="1">
      <c r="A1" s="609" t="s">
        <v>85</v>
      </c>
      <c r="B1" s="610"/>
      <c r="C1" s="610"/>
      <c r="D1" s="610"/>
      <c r="E1" s="610"/>
      <c r="F1" s="610"/>
      <c r="G1" s="610"/>
      <c r="H1" s="610"/>
      <c r="I1" s="610"/>
      <c r="J1" s="610"/>
      <c r="K1" s="610"/>
      <c r="L1" s="610"/>
      <c r="M1" s="610"/>
      <c r="N1" s="610"/>
      <c r="O1" s="610"/>
      <c r="P1" s="610"/>
      <c r="Q1" s="611"/>
    </row>
    <row r="2" spans="1:17" ht="6" customHeight="1">
      <c r="Q2" s="57"/>
    </row>
    <row r="3" spans="1:17" ht="20.100000000000001" customHeight="1">
      <c r="A3" s="612" t="s">
        <v>483</v>
      </c>
      <c r="B3" s="613"/>
      <c r="C3" s="613"/>
      <c r="D3" s="613"/>
      <c r="E3" s="613"/>
      <c r="F3" s="613"/>
      <c r="G3" s="613"/>
      <c r="H3" s="613"/>
      <c r="I3" s="613"/>
      <c r="J3" s="613"/>
      <c r="K3" s="613"/>
      <c r="L3" s="613"/>
      <c r="M3" s="613"/>
      <c r="N3" s="613"/>
      <c r="O3" s="613"/>
      <c r="P3" s="613"/>
      <c r="Q3" s="614"/>
    </row>
    <row r="4" spans="1:17" ht="20.100000000000001" customHeight="1">
      <c r="A4" s="612" t="s">
        <v>363</v>
      </c>
      <c r="B4" s="613"/>
      <c r="C4" s="613"/>
      <c r="D4" s="613"/>
      <c r="E4" s="613"/>
      <c r="F4" s="613"/>
      <c r="G4" s="613"/>
      <c r="H4" s="613"/>
      <c r="I4" s="613"/>
      <c r="J4" s="613"/>
      <c r="K4" s="613"/>
      <c r="L4" s="613"/>
      <c r="M4" s="613"/>
      <c r="N4" s="613"/>
      <c r="O4" s="613"/>
      <c r="P4" s="613"/>
      <c r="Q4" s="614"/>
    </row>
    <row r="5" spans="1:17" ht="15" customHeight="1">
      <c r="A5" s="607" t="s">
        <v>84</v>
      </c>
      <c r="B5" s="607" t="s">
        <v>44</v>
      </c>
      <c r="C5" s="607" t="s">
        <v>42</v>
      </c>
      <c r="D5" s="607" t="s">
        <v>43</v>
      </c>
      <c r="E5" s="607" t="s">
        <v>12</v>
      </c>
      <c r="F5" s="607" t="s">
        <v>75</v>
      </c>
      <c r="G5" s="607" t="s">
        <v>13</v>
      </c>
      <c r="H5" s="607" t="s">
        <v>28</v>
      </c>
      <c r="I5" s="88" t="s">
        <v>15</v>
      </c>
      <c r="J5" s="88"/>
      <c r="K5" s="88"/>
      <c r="L5" s="88"/>
      <c r="M5" s="88"/>
      <c r="N5" s="88"/>
      <c r="O5" s="88"/>
      <c r="P5" s="88"/>
      <c r="Q5" s="89"/>
    </row>
    <row r="6" spans="1:17" ht="15" customHeight="1">
      <c r="A6" s="623"/>
      <c r="B6" s="623"/>
      <c r="C6" s="623"/>
      <c r="D6" s="623"/>
      <c r="E6" s="623"/>
      <c r="F6" s="623"/>
      <c r="G6" s="623"/>
      <c r="H6" s="623"/>
      <c r="I6" s="90" t="s">
        <v>14</v>
      </c>
      <c r="J6" s="89"/>
      <c r="K6" s="607" t="s">
        <v>193</v>
      </c>
      <c r="L6" s="625" t="s">
        <v>93</v>
      </c>
      <c r="M6" s="626"/>
      <c r="N6" s="626"/>
      <c r="O6" s="626"/>
      <c r="P6" s="627" t="s">
        <v>123</v>
      </c>
      <c r="Q6" s="627" t="s">
        <v>108</v>
      </c>
    </row>
    <row r="7" spans="1:17" ht="42" customHeight="1">
      <c r="A7" s="624"/>
      <c r="B7" s="624"/>
      <c r="C7" s="624"/>
      <c r="D7" s="624"/>
      <c r="E7" s="624"/>
      <c r="F7" s="624"/>
      <c r="G7" s="624"/>
      <c r="H7" s="624"/>
      <c r="I7" s="87" t="s">
        <v>182</v>
      </c>
      <c r="J7" s="87" t="s">
        <v>29</v>
      </c>
      <c r="K7" s="608"/>
      <c r="L7" s="87" t="s">
        <v>185</v>
      </c>
      <c r="M7" s="87" t="s">
        <v>105</v>
      </c>
      <c r="N7" s="87" t="s">
        <v>106</v>
      </c>
      <c r="O7" s="87" t="s">
        <v>107</v>
      </c>
      <c r="P7" s="628"/>
      <c r="Q7" s="628"/>
    </row>
    <row r="8" spans="1:17" s="362" customFormat="1" ht="24">
      <c r="A8" s="358">
        <v>1</v>
      </c>
      <c r="B8" s="358"/>
      <c r="C8" s="359"/>
      <c r="D8" s="359"/>
      <c r="E8" s="359"/>
      <c r="F8" s="359"/>
      <c r="G8" s="360" t="s">
        <v>216</v>
      </c>
      <c r="H8" s="361"/>
      <c r="I8" s="552"/>
      <c r="J8" s="552"/>
      <c r="K8" s="552"/>
      <c r="L8" s="553">
        <f>L9++L14+L48</f>
        <v>46905829.5</v>
      </c>
      <c r="M8" s="553">
        <f t="shared" ref="M8:O8" si="0">M9++M14+M48</f>
        <v>16737257.330000002</v>
      </c>
      <c r="N8" s="553">
        <f t="shared" si="0"/>
        <v>16737257.330000002</v>
      </c>
      <c r="O8" s="553">
        <f t="shared" si="0"/>
        <v>16737257.330000002</v>
      </c>
      <c r="P8" s="553"/>
      <c r="Q8" s="553"/>
    </row>
    <row r="9" spans="1:17" s="362" customFormat="1" ht="12">
      <c r="A9" s="363"/>
      <c r="B9" s="363">
        <v>1</v>
      </c>
      <c r="C9" s="364"/>
      <c r="D9" s="364"/>
      <c r="E9" s="364"/>
      <c r="F9" s="364"/>
      <c r="G9" s="365" t="s">
        <v>217</v>
      </c>
      <c r="H9" s="366"/>
      <c r="I9" s="367"/>
      <c r="J9" s="367"/>
      <c r="K9" s="367"/>
      <c r="L9" s="550">
        <f>L10</f>
        <v>0</v>
      </c>
      <c r="M9" s="550">
        <f t="shared" ref="M9:O9" si="1">M10</f>
        <v>0</v>
      </c>
      <c r="N9" s="550">
        <f t="shared" si="1"/>
        <v>0</v>
      </c>
      <c r="O9" s="550">
        <f t="shared" si="1"/>
        <v>0</v>
      </c>
      <c r="P9" s="554"/>
      <c r="Q9" s="554"/>
    </row>
    <row r="10" spans="1:17" s="362" customFormat="1" ht="12">
      <c r="A10" s="363"/>
      <c r="B10" s="363"/>
      <c r="C10" s="364">
        <v>2</v>
      </c>
      <c r="D10" s="364"/>
      <c r="E10" s="364"/>
      <c r="F10" s="364"/>
      <c r="G10" s="365" t="s">
        <v>218</v>
      </c>
      <c r="H10" s="366"/>
      <c r="I10" s="367"/>
      <c r="J10" s="367"/>
      <c r="K10" s="367"/>
      <c r="L10" s="550">
        <f>L11</f>
        <v>0</v>
      </c>
      <c r="M10" s="550">
        <v>0</v>
      </c>
      <c r="N10" s="550">
        <v>0</v>
      </c>
      <c r="O10" s="550">
        <v>0</v>
      </c>
      <c r="P10" s="554"/>
      <c r="Q10" s="554"/>
    </row>
    <row r="11" spans="1:17" s="362" customFormat="1" ht="12">
      <c r="A11" s="363"/>
      <c r="B11" s="363"/>
      <c r="C11" s="364"/>
      <c r="D11" s="364">
        <v>4</v>
      </c>
      <c r="E11" s="364"/>
      <c r="F11" s="364"/>
      <c r="G11" s="365" t="s">
        <v>219</v>
      </c>
      <c r="H11" s="366"/>
      <c r="I11" s="367"/>
      <c r="J11" s="367"/>
      <c r="K11" s="367"/>
      <c r="L11" s="550">
        <f>L12+L13</f>
        <v>0</v>
      </c>
      <c r="M11" s="550">
        <f t="shared" ref="M11:O11" si="2">M12</f>
        <v>0</v>
      </c>
      <c r="N11" s="550">
        <f t="shared" si="2"/>
        <v>0</v>
      </c>
      <c r="O11" s="550">
        <f t="shared" si="2"/>
        <v>0</v>
      </c>
      <c r="P11" s="554"/>
      <c r="Q11" s="554"/>
    </row>
    <row r="12" spans="1:17" s="362" customFormat="1" ht="24">
      <c r="A12" s="363" t="s">
        <v>220</v>
      </c>
      <c r="B12" s="363"/>
      <c r="C12" s="364"/>
      <c r="D12" s="364"/>
      <c r="E12" s="533">
        <v>201</v>
      </c>
      <c r="F12" s="364"/>
      <c r="G12" s="365" t="s">
        <v>221</v>
      </c>
      <c r="H12" s="366" t="s">
        <v>222</v>
      </c>
      <c r="I12" s="367">
        <v>2</v>
      </c>
      <c r="J12" s="367">
        <v>2</v>
      </c>
      <c r="K12" s="367">
        <f>IFERROR(J12/I12*100,0)</f>
        <v>100</v>
      </c>
      <c r="L12" s="550">
        <v>0</v>
      </c>
      <c r="M12" s="550">
        <v>0</v>
      </c>
      <c r="N12" s="550">
        <v>0</v>
      </c>
      <c r="O12" s="550">
        <v>0</v>
      </c>
      <c r="P12" s="550">
        <f>IFERROR(M12/L12*100,0)</f>
        <v>0</v>
      </c>
      <c r="Q12" s="550">
        <f>IFERROR(K12/P12*100,0)</f>
        <v>0</v>
      </c>
    </row>
    <row r="13" spans="1:17" s="362" customFormat="1" ht="48">
      <c r="A13" s="363"/>
      <c r="B13" s="363"/>
      <c r="C13" s="364"/>
      <c r="D13" s="364"/>
      <c r="E13" s="533">
        <v>202</v>
      </c>
      <c r="F13" s="364"/>
      <c r="G13" s="365" t="s">
        <v>435</v>
      </c>
      <c r="H13" s="366" t="s">
        <v>436</v>
      </c>
      <c r="I13" s="367">
        <v>3000</v>
      </c>
      <c r="J13" s="367">
        <v>4000</v>
      </c>
      <c r="K13" s="367">
        <f>IFERROR(J13/I13*100,0)</f>
        <v>133.33333333333331</v>
      </c>
      <c r="L13" s="550">
        <v>0</v>
      </c>
      <c r="M13" s="550">
        <v>0</v>
      </c>
      <c r="N13" s="550">
        <v>0</v>
      </c>
      <c r="O13" s="550">
        <v>0</v>
      </c>
      <c r="P13" s="550">
        <f t="shared" ref="P13:P76" si="3">IFERROR(M13/L13*100,0)</f>
        <v>0</v>
      </c>
      <c r="Q13" s="550">
        <f t="shared" ref="Q13:Q76" si="4">IFERROR(K13/P13*100,0)</f>
        <v>0</v>
      </c>
    </row>
    <row r="14" spans="1:17" s="362" customFormat="1" ht="12">
      <c r="A14" s="363"/>
      <c r="B14" s="363">
        <v>2</v>
      </c>
      <c r="C14" s="364"/>
      <c r="D14" s="364"/>
      <c r="E14" s="533"/>
      <c r="F14" s="364"/>
      <c r="G14" s="365" t="s">
        <v>223</v>
      </c>
      <c r="H14" s="366"/>
      <c r="I14" s="367"/>
      <c r="J14" s="367"/>
      <c r="K14" s="367"/>
      <c r="L14" s="550">
        <f>L15+L18+L21+L29+L33</f>
        <v>46905829.5</v>
      </c>
      <c r="M14" s="550">
        <f>M15+M18+M21+M29+M33</f>
        <v>16737257.330000002</v>
      </c>
      <c r="N14" s="550">
        <f t="shared" ref="N14:O14" si="5">N15+N18+N21+N29+N33</f>
        <v>16737257.330000002</v>
      </c>
      <c r="O14" s="550">
        <f t="shared" si="5"/>
        <v>16737257.330000002</v>
      </c>
      <c r="P14" s="550"/>
      <c r="Q14" s="550"/>
    </row>
    <row r="15" spans="1:17" s="362" customFormat="1" ht="24">
      <c r="A15" s="363"/>
      <c r="B15" s="363"/>
      <c r="C15" s="364">
        <v>2</v>
      </c>
      <c r="D15" s="364"/>
      <c r="E15" s="533"/>
      <c r="F15" s="364"/>
      <c r="G15" s="365" t="s">
        <v>291</v>
      </c>
      <c r="H15" s="366"/>
      <c r="I15" s="367"/>
      <c r="J15" s="367"/>
      <c r="K15" s="367"/>
      <c r="L15" s="550">
        <f>L16</f>
        <v>26736</v>
      </c>
      <c r="M15" s="550">
        <f t="shared" ref="M15:O15" si="6">M16</f>
        <v>6786</v>
      </c>
      <c r="N15" s="550">
        <f t="shared" si="6"/>
        <v>6786</v>
      </c>
      <c r="O15" s="550">
        <f t="shared" si="6"/>
        <v>6786</v>
      </c>
      <c r="P15" s="550"/>
      <c r="Q15" s="550"/>
    </row>
    <row r="16" spans="1:17" s="368" customFormat="1">
      <c r="A16" s="363"/>
      <c r="B16" s="363"/>
      <c r="C16" s="364"/>
      <c r="D16" s="364">
        <v>6</v>
      </c>
      <c r="E16" s="533"/>
      <c r="F16" s="364"/>
      <c r="G16" s="365" t="s">
        <v>307</v>
      </c>
      <c r="H16" s="366"/>
      <c r="I16" s="367"/>
      <c r="J16" s="367"/>
      <c r="K16" s="367"/>
      <c r="L16" s="550">
        <f>L17</f>
        <v>26736</v>
      </c>
      <c r="M16" s="550">
        <f t="shared" ref="M16:O16" si="7">M17</f>
        <v>6786</v>
      </c>
      <c r="N16" s="550">
        <f t="shared" si="7"/>
        <v>6786</v>
      </c>
      <c r="O16" s="550">
        <f t="shared" si="7"/>
        <v>6786</v>
      </c>
      <c r="P16" s="550"/>
      <c r="Q16" s="550"/>
    </row>
    <row r="17" spans="1:17" s="368" customFormat="1">
      <c r="A17" s="363"/>
      <c r="B17" s="363"/>
      <c r="C17" s="364"/>
      <c r="D17" s="364"/>
      <c r="E17" s="533">
        <v>203</v>
      </c>
      <c r="F17" s="364"/>
      <c r="G17" s="365" t="s">
        <v>310</v>
      </c>
      <c r="H17" s="366"/>
      <c r="I17" s="367">
        <v>1050</v>
      </c>
      <c r="J17" s="367">
        <v>1365</v>
      </c>
      <c r="K17" s="367">
        <f>IFERROR(J17/I17*100,0)</f>
        <v>130</v>
      </c>
      <c r="L17" s="550">
        <v>26736</v>
      </c>
      <c r="M17" s="550">
        <v>6786</v>
      </c>
      <c r="N17" s="550">
        <v>6786</v>
      </c>
      <c r="O17" s="550">
        <v>6786</v>
      </c>
      <c r="P17" s="550">
        <f>IFERROR(M17/L17*100,0)</f>
        <v>25.381508078994614</v>
      </c>
      <c r="Q17" s="550">
        <f t="shared" si="4"/>
        <v>512.18390804597698</v>
      </c>
    </row>
    <row r="18" spans="1:17" s="362" customFormat="1" ht="12">
      <c r="A18" s="363"/>
      <c r="B18" s="363"/>
      <c r="C18" s="364">
        <v>3</v>
      </c>
      <c r="D18" s="364"/>
      <c r="E18" s="533"/>
      <c r="F18" s="364"/>
      <c r="G18" s="365" t="s">
        <v>224</v>
      </c>
      <c r="H18" s="366"/>
      <c r="I18" s="367"/>
      <c r="J18" s="367"/>
      <c r="K18" s="367"/>
      <c r="L18" s="550">
        <f>L19</f>
        <v>0</v>
      </c>
      <c r="M18" s="550">
        <f t="shared" ref="M18:O18" si="8">M19</f>
        <v>0</v>
      </c>
      <c r="N18" s="550">
        <f t="shared" si="8"/>
        <v>0</v>
      </c>
      <c r="O18" s="550">
        <f t="shared" si="8"/>
        <v>0</v>
      </c>
      <c r="P18" s="550"/>
      <c r="Q18" s="550"/>
    </row>
    <row r="19" spans="1:17" s="362" customFormat="1" ht="24">
      <c r="A19" s="363"/>
      <c r="B19" s="363"/>
      <c r="C19" s="364"/>
      <c r="D19" s="364">
        <v>1</v>
      </c>
      <c r="E19" s="533"/>
      <c r="F19" s="364"/>
      <c r="G19" s="365" t="s">
        <v>437</v>
      </c>
      <c r="H19" s="366"/>
      <c r="I19" s="367"/>
      <c r="J19" s="367"/>
      <c r="K19" s="367"/>
      <c r="L19" s="550">
        <f>L20</f>
        <v>0</v>
      </c>
      <c r="M19" s="550">
        <f t="shared" ref="M19:O19" si="9">M20</f>
        <v>0</v>
      </c>
      <c r="N19" s="550">
        <f t="shared" si="9"/>
        <v>0</v>
      </c>
      <c r="O19" s="550">
        <f t="shared" si="9"/>
        <v>0</v>
      </c>
      <c r="P19" s="550"/>
      <c r="Q19" s="550"/>
    </row>
    <row r="20" spans="1:17" s="362" customFormat="1" ht="12">
      <c r="A20" s="363"/>
      <c r="B20" s="363"/>
      <c r="C20" s="364"/>
      <c r="D20" s="364"/>
      <c r="E20" s="533">
        <v>205</v>
      </c>
      <c r="F20" s="364"/>
      <c r="G20" s="365" t="s">
        <v>225</v>
      </c>
      <c r="H20" s="366" t="s">
        <v>364</v>
      </c>
      <c r="I20" s="367">
        <v>1500</v>
      </c>
      <c r="J20" s="367">
        <v>1500</v>
      </c>
      <c r="K20" s="367">
        <f>IFERROR(J20/I20*100,0)</f>
        <v>100</v>
      </c>
      <c r="L20" s="550">
        <v>0</v>
      </c>
      <c r="M20" s="550">
        <v>0</v>
      </c>
      <c r="N20" s="550">
        <v>0</v>
      </c>
      <c r="O20" s="550">
        <v>0</v>
      </c>
      <c r="P20" s="550">
        <f t="shared" si="3"/>
        <v>0</v>
      </c>
      <c r="Q20" s="550">
        <f t="shared" si="4"/>
        <v>0</v>
      </c>
    </row>
    <row r="21" spans="1:17" s="362" customFormat="1" ht="24">
      <c r="A21" s="363"/>
      <c r="B21" s="363"/>
      <c r="C21" s="364">
        <v>4</v>
      </c>
      <c r="D21" s="364"/>
      <c r="E21" s="533"/>
      <c r="F21" s="364"/>
      <c r="G21" s="365" t="s">
        <v>226</v>
      </c>
      <c r="H21" s="366"/>
      <c r="I21" s="367"/>
      <c r="J21" s="367"/>
      <c r="K21" s="367"/>
      <c r="L21" s="550">
        <f>L22+L25</f>
        <v>16522060.969999999</v>
      </c>
      <c r="M21" s="550">
        <f t="shared" ref="M21:O21" si="10">M22+M25</f>
        <v>4389390.8</v>
      </c>
      <c r="N21" s="550">
        <f t="shared" si="10"/>
        <v>4389390.8</v>
      </c>
      <c r="O21" s="550">
        <f t="shared" si="10"/>
        <v>4389390.8</v>
      </c>
      <c r="P21" s="550"/>
      <c r="Q21" s="550"/>
    </row>
    <row r="22" spans="1:17" s="362" customFormat="1" ht="12">
      <c r="A22" s="363"/>
      <c r="B22" s="363"/>
      <c r="C22" s="364"/>
      <c r="D22" s="364">
        <v>1</v>
      </c>
      <c r="E22" s="533"/>
      <c r="F22" s="364"/>
      <c r="G22" s="365" t="s">
        <v>227</v>
      </c>
      <c r="H22" s="366"/>
      <c r="I22" s="367"/>
      <c r="J22" s="367"/>
      <c r="K22" s="367"/>
      <c r="L22" s="550">
        <f>L23+L24</f>
        <v>2718120.04</v>
      </c>
      <c r="M22" s="550">
        <f t="shared" ref="M22:O22" si="11">M23+M24</f>
        <v>254561.04</v>
      </c>
      <c r="N22" s="550">
        <f t="shared" si="11"/>
        <v>254561.04</v>
      </c>
      <c r="O22" s="550">
        <f t="shared" si="11"/>
        <v>254561.04</v>
      </c>
      <c r="P22" s="550"/>
      <c r="Q22" s="550"/>
    </row>
    <row r="23" spans="1:17" s="362" customFormat="1" ht="24">
      <c r="A23" s="363"/>
      <c r="B23" s="363"/>
      <c r="C23" s="364"/>
      <c r="D23" s="364"/>
      <c r="E23" s="533">
        <v>211</v>
      </c>
      <c r="F23" s="364"/>
      <c r="G23" s="365" t="s">
        <v>228</v>
      </c>
      <c r="H23" s="366" t="s">
        <v>229</v>
      </c>
      <c r="I23" s="367">
        <v>150</v>
      </c>
      <c r="J23" s="367">
        <v>150</v>
      </c>
      <c r="K23" s="367">
        <f>IFERROR(J23/I23*100,0)</f>
        <v>100</v>
      </c>
      <c r="L23" s="550">
        <v>967769.04</v>
      </c>
      <c r="M23" s="550">
        <v>254561.04</v>
      </c>
      <c r="N23" s="550">
        <v>254561.04</v>
      </c>
      <c r="O23" s="550">
        <v>254561.04</v>
      </c>
      <c r="P23" s="550">
        <f t="shared" si="3"/>
        <v>26.303904080254519</v>
      </c>
      <c r="Q23" s="550">
        <f>IFERROR(K23/P23*100,0)</f>
        <v>380.17170262975043</v>
      </c>
    </row>
    <row r="24" spans="1:17" s="362" customFormat="1" ht="36">
      <c r="A24" s="363"/>
      <c r="B24" s="363"/>
      <c r="C24" s="364"/>
      <c r="D24" s="364"/>
      <c r="E24" s="533">
        <v>212</v>
      </c>
      <c r="F24" s="364"/>
      <c r="G24" s="365" t="s">
        <v>230</v>
      </c>
      <c r="H24" s="366" t="s">
        <v>231</v>
      </c>
      <c r="I24" s="555">
        <v>1</v>
      </c>
      <c r="J24" s="367">
        <v>0</v>
      </c>
      <c r="K24" s="367">
        <f>IFERROR(J24/I24*100,0)</f>
        <v>0</v>
      </c>
      <c r="L24" s="550">
        <v>1750351</v>
      </c>
      <c r="M24" s="550">
        <v>0</v>
      </c>
      <c r="N24" s="550">
        <v>0</v>
      </c>
      <c r="O24" s="550">
        <v>0</v>
      </c>
      <c r="P24" s="550">
        <f t="shared" si="3"/>
        <v>0</v>
      </c>
      <c r="Q24" s="550">
        <f t="shared" si="4"/>
        <v>0</v>
      </c>
    </row>
    <row r="25" spans="1:17" s="362" customFormat="1" ht="12">
      <c r="A25" s="363"/>
      <c r="B25" s="363"/>
      <c r="C25" s="364"/>
      <c r="D25" s="364">
        <v>2</v>
      </c>
      <c r="E25" s="533"/>
      <c r="F25" s="364"/>
      <c r="G25" s="365" t="s">
        <v>232</v>
      </c>
      <c r="H25" s="366"/>
      <c r="I25" s="367"/>
      <c r="J25" s="367"/>
      <c r="K25" s="367"/>
      <c r="L25" s="550">
        <f>L27+L26+L28</f>
        <v>13803940.93</v>
      </c>
      <c r="M25" s="550">
        <f t="shared" ref="M25:O25" si="12">M27+M26+M28</f>
        <v>4134829.76</v>
      </c>
      <c r="N25" s="550">
        <f t="shared" si="12"/>
        <v>4134829.76</v>
      </c>
      <c r="O25" s="550">
        <f t="shared" si="12"/>
        <v>4134829.76</v>
      </c>
      <c r="P25" s="550"/>
      <c r="Q25" s="550"/>
    </row>
    <row r="26" spans="1:17" s="362" customFormat="1" ht="24">
      <c r="A26" s="363"/>
      <c r="B26" s="363"/>
      <c r="C26" s="364"/>
      <c r="D26" s="364"/>
      <c r="E26" s="533">
        <v>213</v>
      </c>
      <c r="F26" s="364"/>
      <c r="G26" s="365" t="s">
        <v>233</v>
      </c>
      <c r="H26" s="369" t="s">
        <v>231</v>
      </c>
      <c r="I26" s="367">
        <v>1</v>
      </c>
      <c r="J26" s="555">
        <v>0</v>
      </c>
      <c r="K26" s="367">
        <f>IFERROR(J26/I26*100,0)</f>
        <v>0</v>
      </c>
      <c r="L26" s="550">
        <v>2355158</v>
      </c>
      <c r="M26" s="550">
        <v>0</v>
      </c>
      <c r="N26" s="550">
        <v>0</v>
      </c>
      <c r="O26" s="550">
        <v>0</v>
      </c>
      <c r="P26" s="550">
        <f t="shared" si="3"/>
        <v>0</v>
      </c>
      <c r="Q26" s="550">
        <f t="shared" si="4"/>
        <v>0</v>
      </c>
    </row>
    <row r="27" spans="1:17" s="362" customFormat="1" ht="39.75" customHeight="1">
      <c r="A27" s="364"/>
      <c r="B27" s="364"/>
      <c r="C27" s="364"/>
      <c r="D27" s="364"/>
      <c r="E27" s="533">
        <v>214</v>
      </c>
      <c r="F27" s="364"/>
      <c r="G27" s="365" t="s">
        <v>234</v>
      </c>
      <c r="H27" s="366" t="s">
        <v>231</v>
      </c>
      <c r="I27" s="367">
        <v>1</v>
      </c>
      <c r="J27" s="367">
        <v>0</v>
      </c>
      <c r="K27" s="367">
        <f t="shared" ref="K27:K76" si="13">IFERROR(J27/I27*100,0)</f>
        <v>0</v>
      </c>
      <c r="L27" s="550">
        <v>4200000</v>
      </c>
      <c r="M27" s="550">
        <v>0</v>
      </c>
      <c r="N27" s="550">
        <v>0</v>
      </c>
      <c r="O27" s="550">
        <v>0</v>
      </c>
      <c r="P27" s="550">
        <f t="shared" si="3"/>
        <v>0</v>
      </c>
      <c r="Q27" s="550">
        <f t="shared" si="4"/>
        <v>0</v>
      </c>
    </row>
    <row r="28" spans="1:17" s="362" customFormat="1" ht="24">
      <c r="A28" s="364"/>
      <c r="B28" s="364"/>
      <c r="C28" s="364"/>
      <c r="D28" s="364"/>
      <c r="E28" s="533">
        <v>215</v>
      </c>
      <c r="F28" s="364"/>
      <c r="G28" s="365" t="s">
        <v>235</v>
      </c>
      <c r="H28" s="366" t="s">
        <v>229</v>
      </c>
      <c r="I28" s="367">
        <v>375</v>
      </c>
      <c r="J28" s="367">
        <v>375</v>
      </c>
      <c r="K28" s="367">
        <f>IFERROR(J28/I28*100,0)</f>
        <v>100</v>
      </c>
      <c r="L28" s="550">
        <v>7248782.9300000006</v>
      </c>
      <c r="M28" s="550">
        <v>4134829.76</v>
      </c>
      <c r="N28" s="550">
        <v>4134829.76</v>
      </c>
      <c r="O28" s="550">
        <v>4134829.76</v>
      </c>
      <c r="P28" s="550">
        <f t="shared" si="3"/>
        <v>57.041710310947323</v>
      </c>
      <c r="Q28" s="550">
        <f t="shared" si="4"/>
        <v>175.31031144556727</v>
      </c>
    </row>
    <row r="29" spans="1:17" s="362" customFormat="1" ht="12">
      <c r="A29" s="363"/>
      <c r="B29" s="363"/>
      <c r="C29" s="363">
        <v>5</v>
      </c>
      <c r="D29" s="363"/>
      <c r="E29" s="537"/>
      <c r="F29" s="363"/>
      <c r="G29" s="365" t="s">
        <v>236</v>
      </c>
      <c r="H29" s="370"/>
      <c r="I29" s="556"/>
      <c r="J29" s="367"/>
      <c r="K29" s="367"/>
      <c r="L29" s="557">
        <f>L30</f>
        <v>12131232.9</v>
      </c>
      <c r="M29" s="557">
        <f t="shared" ref="M29:O29" si="14">M30</f>
        <v>931232.9</v>
      </c>
      <c r="N29" s="557">
        <f t="shared" si="14"/>
        <v>931232.9</v>
      </c>
      <c r="O29" s="557">
        <f t="shared" si="14"/>
        <v>931232.9</v>
      </c>
      <c r="P29" s="550"/>
      <c r="Q29" s="550"/>
    </row>
    <row r="30" spans="1:17" s="368" customFormat="1">
      <c r="A30" s="363"/>
      <c r="B30" s="363"/>
      <c r="C30" s="364"/>
      <c r="D30" s="364">
        <v>1</v>
      </c>
      <c r="E30" s="533"/>
      <c r="F30" s="364"/>
      <c r="G30" s="365" t="s">
        <v>237</v>
      </c>
      <c r="H30" s="366"/>
      <c r="I30" s="367"/>
      <c r="J30" s="367"/>
      <c r="K30" s="367"/>
      <c r="L30" s="550">
        <f>L31+L32</f>
        <v>12131232.9</v>
      </c>
      <c r="M30" s="550">
        <f t="shared" ref="M30:O30" si="15">M31+M32</f>
        <v>931232.9</v>
      </c>
      <c r="N30" s="550">
        <f t="shared" si="15"/>
        <v>931232.9</v>
      </c>
      <c r="O30" s="550">
        <f t="shared" si="15"/>
        <v>931232.9</v>
      </c>
      <c r="P30" s="550"/>
      <c r="Q30" s="550"/>
    </row>
    <row r="31" spans="1:17" s="368" customFormat="1">
      <c r="A31" s="363"/>
      <c r="B31" s="363"/>
      <c r="C31" s="364"/>
      <c r="D31" s="364"/>
      <c r="E31" s="533">
        <v>216</v>
      </c>
      <c r="F31" s="364"/>
      <c r="G31" s="365" t="s">
        <v>238</v>
      </c>
      <c r="H31" s="366" t="s">
        <v>239</v>
      </c>
      <c r="I31" s="367">
        <v>325</v>
      </c>
      <c r="J31" s="367">
        <v>0</v>
      </c>
      <c r="K31" s="367">
        <f>IFERROR(J31/I31*100,0)</f>
        <v>0</v>
      </c>
      <c r="L31" s="550">
        <v>0</v>
      </c>
      <c r="M31" s="550">
        <v>0</v>
      </c>
      <c r="N31" s="550">
        <v>0</v>
      </c>
      <c r="O31" s="550">
        <v>0</v>
      </c>
      <c r="P31" s="550">
        <f t="shared" si="3"/>
        <v>0</v>
      </c>
      <c r="Q31" s="550">
        <f t="shared" si="4"/>
        <v>0</v>
      </c>
    </row>
    <row r="32" spans="1:17" s="368" customFormat="1" ht="36">
      <c r="A32" s="363"/>
      <c r="B32" s="363"/>
      <c r="C32" s="364"/>
      <c r="D32" s="364"/>
      <c r="E32" s="533">
        <v>218</v>
      </c>
      <c r="F32" s="364"/>
      <c r="G32" s="365" t="s">
        <v>240</v>
      </c>
      <c r="H32" s="366" t="s">
        <v>231</v>
      </c>
      <c r="I32" s="367">
        <v>11</v>
      </c>
      <c r="J32" s="367">
        <v>6.81</v>
      </c>
      <c r="K32" s="367">
        <f>IFERROR(J32/I32*100,0)</f>
        <v>61.909090909090899</v>
      </c>
      <c r="L32" s="550">
        <v>12131232.9</v>
      </c>
      <c r="M32" s="550">
        <v>931232.9</v>
      </c>
      <c r="N32" s="550">
        <v>931232.9</v>
      </c>
      <c r="O32" s="550">
        <v>931232.9</v>
      </c>
      <c r="P32" s="550">
        <f t="shared" si="3"/>
        <v>7.6763252974889298</v>
      </c>
      <c r="Q32" s="550">
        <f t="shared" si="4"/>
        <v>806.49384321092441</v>
      </c>
    </row>
    <row r="33" spans="1:17" s="368" customFormat="1">
      <c r="A33" s="363"/>
      <c r="B33" s="363"/>
      <c r="C33" s="364">
        <v>6</v>
      </c>
      <c r="D33" s="364"/>
      <c r="E33" s="533"/>
      <c r="F33" s="364"/>
      <c r="G33" s="365" t="s">
        <v>241</v>
      </c>
      <c r="H33" s="366"/>
      <c r="I33" s="367"/>
      <c r="J33" s="367" t="s">
        <v>220</v>
      </c>
      <c r="K33" s="367"/>
      <c r="L33" s="550">
        <f>L34+L36+L38+L42</f>
        <v>18225799.629999999</v>
      </c>
      <c r="M33" s="550">
        <f>M34+M36+M38+M42</f>
        <v>11409847.630000001</v>
      </c>
      <c r="N33" s="550">
        <f t="shared" ref="N33:O33" si="16">N34+N36+N38+N42</f>
        <v>11409847.630000001</v>
      </c>
      <c r="O33" s="550">
        <f t="shared" si="16"/>
        <v>11409847.630000001</v>
      </c>
      <c r="P33" s="550"/>
      <c r="Q33" s="550"/>
    </row>
    <row r="34" spans="1:17" s="368" customFormat="1">
      <c r="A34" s="363"/>
      <c r="B34" s="363"/>
      <c r="C34" s="364"/>
      <c r="D34" s="364">
        <v>3</v>
      </c>
      <c r="E34" s="533"/>
      <c r="F34" s="364"/>
      <c r="G34" s="365" t="s">
        <v>242</v>
      </c>
      <c r="H34" s="366"/>
      <c r="I34" s="367"/>
      <c r="J34" s="367"/>
      <c r="K34" s="367"/>
      <c r="L34" s="550">
        <f>L35</f>
        <v>0</v>
      </c>
      <c r="M34" s="550">
        <f t="shared" ref="M34:O34" si="17">M35</f>
        <v>0</v>
      </c>
      <c r="N34" s="550">
        <f t="shared" si="17"/>
        <v>0</v>
      </c>
      <c r="O34" s="550">
        <f t="shared" si="17"/>
        <v>0</v>
      </c>
      <c r="P34" s="550"/>
      <c r="Q34" s="550"/>
    </row>
    <row r="35" spans="1:17" s="368" customFormat="1">
      <c r="A35" s="363"/>
      <c r="B35" s="363"/>
      <c r="C35" s="364"/>
      <c r="D35" s="364"/>
      <c r="E35" s="533">
        <v>219</v>
      </c>
      <c r="F35" s="364"/>
      <c r="G35" s="365" t="s">
        <v>243</v>
      </c>
      <c r="H35" s="366" t="s">
        <v>239</v>
      </c>
      <c r="I35" s="367">
        <v>100</v>
      </c>
      <c r="J35" s="367">
        <v>100</v>
      </c>
      <c r="K35" s="367">
        <f>IFERROR(J35/I35*100,0)</f>
        <v>100</v>
      </c>
      <c r="L35" s="550">
        <v>0</v>
      </c>
      <c r="M35" s="550">
        <v>0</v>
      </c>
      <c r="N35" s="550">
        <v>0</v>
      </c>
      <c r="O35" s="550">
        <v>0</v>
      </c>
      <c r="P35" s="550">
        <f t="shared" si="3"/>
        <v>0</v>
      </c>
      <c r="Q35" s="550">
        <f t="shared" si="4"/>
        <v>0</v>
      </c>
    </row>
    <row r="36" spans="1:17" s="368" customFormat="1">
      <c r="A36" s="363"/>
      <c r="B36" s="363"/>
      <c r="C36" s="364"/>
      <c r="D36" s="364">
        <v>5</v>
      </c>
      <c r="E36" s="533"/>
      <c r="F36" s="364"/>
      <c r="G36" s="365" t="s">
        <v>244</v>
      </c>
      <c r="H36" s="366"/>
      <c r="I36" s="367"/>
      <c r="J36" s="367"/>
      <c r="K36" s="367"/>
      <c r="L36" s="550">
        <f>L37</f>
        <v>0</v>
      </c>
      <c r="M36" s="550">
        <f t="shared" ref="M36:O36" si="18">M37</f>
        <v>0</v>
      </c>
      <c r="N36" s="550">
        <f t="shared" si="18"/>
        <v>0</v>
      </c>
      <c r="O36" s="550">
        <f t="shared" si="18"/>
        <v>0</v>
      </c>
      <c r="P36" s="550"/>
      <c r="Q36" s="550"/>
    </row>
    <row r="37" spans="1:17" s="368" customFormat="1">
      <c r="A37" s="363"/>
      <c r="B37" s="363"/>
      <c r="C37" s="364"/>
      <c r="D37" s="364"/>
      <c r="E37" s="533">
        <v>220</v>
      </c>
      <c r="F37" s="364"/>
      <c r="G37" s="365" t="s">
        <v>245</v>
      </c>
      <c r="H37" s="366" t="s">
        <v>309</v>
      </c>
      <c r="I37" s="367">
        <v>12625</v>
      </c>
      <c r="J37" s="367">
        <v>0</v>
      </c>
      <c r="K37" s="367">
        <f t="shared" si="13"/>
        <v>0</v>
      </c>
      <c r="L37" s="550">
        <v>0</v>
      </c>
      <c r="M37" s="550">
        <v>0</v>
      </c>
      <c r="N37" s="550">
        <v>0</v>
      </c>
      <c r="O37" s="550">
        <v>0</v>
      </c>
      <c r="P37" s="550">
        <f t="shared" si="3"/>
        <v>0</v>
      </c>
      <c r="Q37" s="550">
        <f t="shared" si="4"/>
        <v>0</v>
      </c>
    </row>
    <row r="38" spans="1:17" s="368" customFormat="1">
      <c r="A38" s="404"/>
      <c r="B38" s="404"/>
      <c r="C38" s="373"/>
      <c r="D38" s="373">
        <v>8</v>
      </c>
      <c r="E38" s="538"/>
      <c r="F38" s="373"/>
      <c r="G38" s="374" t="s">
        <v>246</v>
      </c>
      <c r="H38" s="375"/>
      <c r="I38" s="558"/>
      <c r="J38" s="558"/>
      <c r="K38" s="558"/>
      <c r="L38" s="559">
        <f>L39+L40+L41</f>
        <v>32008</v>
      </c>
      <c r="M38" s="559">
        <f t="shared" ref="M38:O38" si="19">M39+M40+M41</f>
        <v>0</v>
      </c>
      <c r="N38" s="559">
        <f t="shared" si="19"/>
        <v>0</v>
      </c>
      <c r="O38" s="559">
        <f t="shared" si="19"/>
        <v>0</v>
      </c>
      <c r="P38" s="559"/>
      <c r="Q38" s="559"/>
    </row>
    <row r="39" spans="1:17" s="368" customFormat="1" ht="24">
      <c r="A39" s="363"/>
      <c r="B39" s="363"/>
      <c r="C39" s="364"/>
      <c r="D39" s="364"/>
      <c r="E39" s="533">
        <v>222</v>
      </c>
      <c r="F39" s="364"/>
      <c r="G39" s="365" t="s">
        <v>247</v>
      </c>
      <c r="H39" s="366" t="s">
        <v>239</v>
      </c>
      <c r="I39" s="367">
        <v>25</v>
      </c>
      <c r="J39" s="367">
        <v>15</v>
      </c>
      <c r="K39" s="367">
        <f>IFERROR(J39/I39*100,0)</f>
        <v>60</v>
      </c>
      <c r="L39" s="550">
        <v>32008</v>
      </c>
      <c r="M39" s="550">
        <v>0</v>
      </c>
      <c r="N39" s="550">
        <v>0</v>
      </c>
      <c r="O39" s="550">
        <v>0</v>
      </c>
      <c r="P39" s="550">
        <f t="shared" si="3"/>
        <v>0</v>
      </c>
      <c r="Q39" s="550">
        <f t="shared" si="4"/>
        <v>0</v>
      </c>
    </row>
    <row r="40" spans="1:17" s="368" customFormat="1" ht="36">
      <c r="A40" s="363"/>
      <c r="B40" s="363"/>
      <c r="C40" s="364"/>
      <c r="D40" s="364"/>
      <c r="E40" s="533">
        <v>224</v>
      </c>
      <c r="F40" s="364"/>
      <c r="G40" s="365" t="s">
        <v>248</v>
      </c>
      <c r="H40" s="366" t="s">
        <v>364</v>
      </c>
      <c r="I40" s="367">
        <v>277</v>
      </c>
      <c r="J40" s="367">
        <v>0</v>
      </c>
      <c r="K40" s="367">
        <f>IFERROR(J40/I40*100,0)</f>
        <v>0</v>
      </c>
      <c r="L40" s="550">
        <v>0</v>
      </c>
      <c r="M40" s="550">
        <v>0</v>
      </c>
      <c r="N40" s="550">
        <v>0</v>
      </c>
      <c r="O40" s="550">
        <v>0</v>
      </c>
      <c r="P40" s="550">
        <f t="shared" si="3"/>
        <v>0</v>
      </c>
      <c r="Q40" s="550">
        <f t="shared" si="4"/>
        <v>0</v>
      </c>
    </row>
    <row r="41" spans="1:17" s="368" customFormat="1" ht="36">
      <c r="A41" s="363"/>
      <c r="B41" s="363"/>
      <c r="C41" s="364"/>
      <c r="D41" s="364"/>
      <c r="E41" s="533">
        <v>225</v>
      </c>
      <c r="F41" s="364"/>
      <c r="G41" s="365" t="s">
        <v>249</v>
      </c>
      <c r="H41" s="366" t="s">
        <v>239</v>
      </c>
      <c r="I41" s="367">
        <v>175</v>
      </c>
      <c r="J41" s="367">
        <v>450</v>
      </c>
      <c r="K41" s="367">
        <f t="shared" si="13"/>
        <v>257.14285714285717</v>
      </c>
      <c r="L41" s="550">
        <v>0</v>
      </c>
      <c r="M41" s="550">
        <v>0</v>
      </c>
      <c r="N41" s="550">
        <v>0</v>
      </c>
      <c r="O41" s="550">
        <v>0</v>
      </c>
      <c r="P41" s="550">
        <f t="shared" si="3"/>
        <v>0</v>
      </c>
      <c r="Q41" s="550">
        <f t="shared" si="4"/>
        <v>0</v>
      </c>
    </row>
    <row r="42" spans="1:17" s="368" customFormat="1" ht="24">
      <c r="A42" s="363"/>
      <c r="B42" s="363"/>
      <c r="C42" s="364"/>
      <c r="D42" s="364">
        <v>9</v>
      </c>
      <c r="E42" s="533"/>
      <c r="F42" s="364"/>
      <c r="G42" s="365" t="s">
        <v>250</v>
      </c>
      <c r="H42" s="366"/>
      <c r="I42" s="367"/>
      <c r="J42" s="367"/>
      <c r="K42" s="367"/>
      <c r="L42" s="550">
        <f>L43+L44+L45+L46+L47</f>
        <v>18193791.629999999</v>
      </c>
      <c r="M42" s="550">
        <f t="shared" ref="M42:O42" si="20">M43+M44+M45+M46+M47</f>
        <v>11409847.630000001</v>
      </c>
      <c r="N42" s="550">
        <f t="shared" si="20"/>
        <v>11409847.630000001</v>
      </c>
      <c r="O42" s="550">
        <f t="shared" si="20"/>
        <v>11409847.630000001</v>
      </c>
      <c r="P42" s="550"/>
      <c r="Q42" s="550"/>
    </row>
    <row r="43" spans="1:17" s="368" customFormat="1">
      <c r="A43" s="363"/>
      <c r="B43" s="363"/>
      <c r="C43" s="364"/>
      <c r="D43" s="364"/>
      <c r="E43" s="533">
        <v>226</v>
      </c>
      <c r="F43" s="364"/>
      <c r="G43" s="365" t="s">
        <v>251</v>
      </c>
      <c r="H43" s="366" t="s">
        <v>239</v>
      </c>
      <c r="I43" s="367">
        <v>20</v>
      </c>
      <c r="J43" s="367">
        <v>0</v>
      </c>
      <c r="K43" s="367">
        <f>IFERROR(J43/I43*100,0)</f>
        <v>0</v>
      </c>
      <c r="L43" s="550">
        <v>194400</v>
      </c>
      <c r="M43" s="550">
        <v>0</v>
      </c>
      <c r="N43" s="550">
        <v>0</v>
      </c>
      <c r="O43" s="550">
        <v>0</v>
      </c>
      <c r="P43" s="550">
        <f t="shared" si="3"/>
        <v>0</v>
      </c>
      <c r="Q43" s="550">
        <f t="shared" si="4"/>
        <v>0</v>
      </c>
    </row>
    <row r="44" spans="1:17" s="368" customFormat="1" ht="35.25" customHeight="1">
      <c r="A44" s="363"/>
      <c r="B44" s="363"/>
      <c r="C44" s="364"/>
      <c r="D44" s="364"/>
      <c r="E44" s="533">
        <v>227</v>
      </c>
      <c r="F44" s="364"/>
      <c r="G44" s="371" t="s">
        <v>252</v>
      </c>
      <c r="H44" s="369" t="s">
        <v>231</v>
      </c>
      <c r="I44" s="367">
        <v>1</v>
      </c>
      <c r="J44" s="367">
        <v>0</v>
      </c>
      <c r="K44" s="367">
        <f t="shared" si="13"/>
        <v>0</v>
      </c>
      <c r="L44" s="550">
        <v>6383544</v>
      </c>
      <c r="M44" s="550">
        <v>0</v>
      </c>
      <c r="N44" s="550">
        <v>0</v>
      </c>
      <c r="O44" s="550">
        <v>0</v>
      </c>
      <c r="P44" s="550">
        <f t="shared" si="3"/>
        <v>0</v>
      </c>
      <c r="Q44" s="550">
        <f t="shared" si="4"/>
        <v>0</v>
      </c>
    </row>
    <row r="45" spans="1:17" s="368" customFormat="1" ht="48">
      <c r="A45" s="363"/>
      <c r="B45" s="363"/>
      <c r="C45" s="364"/>
      <c r="D45" s="364"/>
      <c r="E45" s="533">
        <v>228</v>
      </c>
      <c r="F45" s="364"/>
      <c r="G45" s="365" t="s">
        <v>253</v>
      </c>
      <c r="H45" s="366" t="s">
        <v>231</v>
      </c>
      <c r="I45" s="367">
        <v>2</v>
      </c>
      <c r="J45" s="367">
        <v>2</v>
      </c>
      <c r="K45" s="367">
        <f>IFERROR(J45/I45*100,0)</f>
        <v>100</v>
      </c>
      <c r="L45" s="550">
        <v>159222.25</v>
      </c>
      <c r="M45" s="550">
        <v>159222.25</v>
      </c>
      <c r="N45" s="550">
        <v>159222.25</v>
      </c>
      <c r="O45" s="550">
        <v>159222.25</v>
      </c>
      <c r="P45" s="550">
        <f t="shared" si="3"/>
        <v>100</v>
      </c>
      <c r="Q45" s="550">
        <f t="shared" si="4"/>
        <v>100</v>
      </c>
    </row>
    <row r="46" spans="1:17" s="368" customFormat="1" ht="36">
      <c r="A46" s="363"/>
      <c r="B46" s="363"/>
      <c r="C46" s="364"/>
      <c r="D46" s="364"/>
      <c r="E46" s="533">
        <v>229</v>
      </c>
      <c r="F46" s="364"/>
      <c r="G46" s="365" t="s">
        <v>254</v>
      </c>
      <c r="H46" s="366" t="s">
        <v>239</v>
      </c>
      <c r="I46" s="367">
        <v>900</v>
      </c>
      <c r="J46" s="367">
        <v>906</v>
      </c>
      <c r="K46" s="367">
        <f t="shared" si="13"/>
        <v>100.66666666666666</v>
      </c>
      <c r="L46" s="550">
        <v>1014547.88</v>
      </c>
      <c r="M46" s="550">
        <v>812047.88</v>
      </c>
      <c r="N46" s="550">
        <v>812047.88</v>
      </c>
      <c r="O46" s="550">
        <v>812047.88</v>
      </c>
      <c r="P46" s="550">
        <f t="shared" si="3"/>
        <v>80.04037029775273</v>
      </c>
      <c r="Q46" s="550">
        <f t="shared" si="4"/>
        <v>125.76986624647468</v>
      </c>
    </row>
    <row r="47" spans="1:17" s="368" customFormat="1" ht="24">
      <c r="A47" s="364"/>
      <c r="B47" s="364"/>
      <c r="C47" s="364"/>
      <c r="D47" s="364"/>
      <c r="E47" s="533">
        <v>230</v>
      </c>
      <c r="F47" s="364"/>
      <c r="G47" s="365" t="s">
        <v>255</v>
      </c>
      <c r="H47" s="366" t="s">
        <v>239</v>
      </c>
      <c r="I47" s="367">
        <v>4307.5</v>
      </c>
      <c r="J47" s="367">
        <v>8185</v>
      </c>
      <c r="K47" s="367">
        <f t="shared" si="13"/>
        <v>190.01741149158445</v>
      </c>
      <c r="L47" s="550">
        <v>10442077.5</v>
      </c>
      <c r="M47" s="550">
        <v>10438577.5</v>
      </c>
      <c r="N47" s="550">
        <v>10438577.5</v>
      </c>
      <c r="O47" s="550">
        <v>10438577.5</v>
      </c>
      <c r="P47" s="550">
        <f t="shared" si="3"/>
        <v>99.966481765721426</v>
      </c>
      <c r="Q47" s="550">
        <f t="shared" si="4"/>
        <v>190.08112332782082</v>
      </c>
    </row>
    <row r="48" spans="1:17" s="368" customFormat="1">
      <c r="A48" s="364"/>
      <c r="B48" s="364">
        <v>3</v>
      </c>
      <c r="C48" s="364"/>
      <c r="D48" s="364"/>
      <c r="E48" s="533"/>
      <c r="F48" s="364"/>
      <c r="G48" s="365" t="s">
        <v>256</v>
      </c>
      <c r="H48" s="366"/>
      <c r="I48" s="367"/>
      <c r="J48" s="367"/>
      <c r="K48" s="367"/>
      <c r="L48" s="550">
        <f>L49</f>
        <v>0</v>
      </c>
      <c r="M48" s="550">
        <f t="shared" ref="M48:O48" si="21">M49</f>
        <v>0</v>
      </c>
      <c r="N48" s="550">
        <f t="shared" si="21"/>
        <v>0</v>
      </c>
      <c r="O48" s="550">
        <f t="shared" si="21"/>
        <v>0</v>
      </c>
      <c r="P48" s="550"/>
      <c r="Q48" s="550"/>
    </row>
    <row r="49" spans="1:17" s="368" customFormat="1" ht="36">
      <c r="A49" s="364"/>
      <c r="B49" s="364"/>
      <c r="C49" s="364">
        <v>1</v>
      </c>
      <c r="D49" s="364"/>
      <c r="E49" s="533"/>
      <c r="F49" s="364"/>
      <c r="G49" s="365" t="s">
        <v>257</v>
      </c>
      <c r="H49" s="366"/>
      <c r="I49" s="367"/>
      <c r="J49" s="367"/>
      <c r="K49" s="367"/>
      <c r="L49" s="550">
        <f>L50</f>
        <v>0</v>
      </c>
      <c r="M49" s="550">
        <f t="shared" ref="M49:O50" si="22">M50</f>
        <v>0</v>
      </c>
      <c r="N49" s="550">
        <f t="shared" si="22"/>
        <v>0</v>
      </c>
      <c r="O49" s="550">
        <f t="shared" si="22"/>
        <v>0</v>
      </c>
      <c r="P49" s="550"/>
      <c r="Q49" s="550"/>
    </row>
    <row r="50" spans="1:17" s="368" customFormat="1">
      <c r="A50" s="363"/>
      <c r="B50" s="363"/>
      <c r="C50" s="364"/>
      <c r="D50" s="364">
        <v>2</v>
      </c>
      <c r="E50" s="533"/>
      <c r="F50" s="364"/>
      <c r="G50" s="365" t="s">
        <v>258</v>
      </c>
      <c r="H50" s="366"/>
      <c r="I50" s="367"/>
      <c r="J50" s="367"/>
      <c r="K50" s="367"/>
      <c r="L50" s="550">
        <f>L51</f>
        <v>0</v>
      </c>
      <c r="M50" s="550">
        <f t="shared" si="22"/>
        <v>0</v>
      </c>
      <c r="N50" s="550">
        <f t="shared" si="22"/>
        <v>0</v>
      </c>
      <c r="O50" s="550">
        <f t="shared" si="22"/>
        <v>0</v>
      </c>
      <c r="P50" s="550"/>
      <c r="Q50" s="550"/>
    </row>
    <row r="51" spans="1:17" s="368" customFormat="1">
      <c r="A51" s="364"/>
      <c r="B51" s="364"/>
      <c r="C51" s="364"/>
      <c r="D51" s="364"/>
      <c r="E51" s="533">
        <v>232</v>
      </c>
      <c r="F51" s="364"/>
      <c r="G51" s="365" t="s">
        <v>259</v>
      </c>
      <c r="H51" s="366" t="s">
        <v>239</v>
      </c>
      <c r="I51" s="367">
        <v>1022</v>
      </c>
      <c r="J51" s="367">
        <v>1320</v>
      </c>
      <c r="K51" s="367">
        <f t="shared" si="13"/>
        <v>129.15851272015655</v>
      </c>
      <c r="L51" s="550">
        <v>0</v>
      </c>
      <c r="M51" s="550">
        <v>0</v>
      </c>
      <c r="N51" s="550">
        <v>0</v>
      </c>
      <c r="O51" s="550">
        <v>0</v>
      </c>
      <c r="P51" s="550">
        <f t="shared" si="3"/>
        <v>0</v>
      </c>
      <c r="Q51" s="550">
        <f t="shared" si="4"/>
        <v>0</v>
      </c>
    </row>
    <row r="52" spans="1:17" s="368" customFormat="1" ht="24">
      <c r="A52" s="364">
        <v>2</v>
      </c>
      <c r="B52" s="364"/>
      <c r="C52" s="364"/>
      <c r="D52" s="364"/>
      <c r="E52" s="533"/>
      <c r="F52" s="364"/>
      <c r="G52" s="365" t="s">
        <v>260</v>
      </c>
      <c r="H52" s="366"/>
      <c r="I52" s="367"/>
      <c r="J52" s="367"/>
      <c r="K52" s="367"/>
      <c r="L52" s="554">
        <f>L53</f>
        <v>39073629.909999996</v>
      </c>
      <c r="M52" s="554">
        <f t="shared" ref="M52:O52" si="23">M53</f>
        <v>39073629.909999996</v>
      </c>
      <c r="N52" s="554">
        <f t="shared" si="23"/>
        <v>39073629.909999996</v>
      </c>
      <c r="O52" s="554">
        <f t="shared" si="23"/>
        <v>39073629.909999996</v>
      </c>
      <c r="P52" s="550"/>
      <c r="Q52" s="550"/>
    </row>
    <row r="53" spans="1:17" s="368" customFormat="1">
      <c r="A53" s="364"/>
      <c r="B53" s="364">
        <v>1</v>
      </c>
      <c r="C53" s="364"/>
      <c r="D53" s="364"/>
      <c r="E53" s="533"/>
      <c r="F53" s="364"/>
      <c r="G53" s="365" t="s">
        <v>217</v>
      </c>
      <c r="H53" s="366"/>
      <c r="I53" s="367"/>
      <c r="J53" s="367"/>
      <c r="K53" s="367"/>
      <c r="L53" s="550">
        <f>L54</f>
        <v>39073629.909999996</v>
      </c>
      <c r="M53" s="550">
        <f t="shared" ref="M53:O53" si="24">M54</f>
        <v>39073629.909999996</v>
      </c>
      <c r="N53" s="550">
        <f t="shared" si="24"/>
        <v>39073629.909999996</v>
      </c>
      <c r="O53" s="550">
        <f t="shared" si="24"/>
        <v>39073629.909999996</v>
      </c>
      <c r="P53" s="550"/>
      <c r="Q53" s="550"/>
    </row>
    <row r="54" spans="1:17" s="368" customFormat="1" ht="24">
      <c r="A54" s="364"/>
      <c r="B54" s="364"/>
      <c r="C54" s="364">
        <v>7</v>
      </c>
      <c r="D54" s="364"/>
      <c r="E54" s="533"/>
      <c r="F54" s="364"/>
      <c r="G54" s="365" t="s">
        <v>261</v>
      </c>
      <c r="H54" s="366"/>
      <c r="I54" s="367"/>
      <c r="J54" s="367"/>
      <c r="K54" s="367"/>
      <c r="L54" s="550">
        <f>L55+L58</f>
        <v>39073629.909999996</v>
      </c>
      <c r="M54" s="550">
        <f t="shared" ref="M54:O54" si="25">M55+M58</f>
        <v>39073629.909999996</v>
      </c>
      <c r="N54" s="550">
        <f t="shared" si="25"/>
        <v>39073629.909999996</v>
      </c>
      <c r="O54" s="550">
        <f t="shared" si="25"/>
        <v>39073629.909999996</v>
      </c>
      <c r="P54" s="550"/>
      <c r="Q54" s="550"/>
    </row>
    <row r="55" spans="1:17" s="368" customFormat="1">
      <c r="A55" s="364"/>
      <c r="B55" s="364"/>
      <c r="C55" s="364"/>
      <c r="D55" s="364">
        <v>1</v>
      </c>
      <c r="E55" s="533"/>
      <c r="F55" s="364"/>
      <c r="G55" s="365" t="s">
        <v>262</v>
      </c>
      <c r="H55" s="366"/>
      <c r="I55" s="367"/>
      <c r="J55" s="367"/>
      <c r="K55" s="367"/>
      <c r="L55" s="550">
        <f>L56+L57</f>
        <v>15539354</v>
      </c>
      <c r="M55" s="550">
        <f t="shared" ref="M55:O55" si="26">M56+M57</f>
        <v>15539354</v>
      </c>
      <c r="N55" s="550">
        <f t="shared" si="26"/>
        <v>15539354</v>
      </c>
      <c r="O55" s="550">
        <f t="shared" si="26"/>
        <v>15539354</v>
      </c>
      <c r="P55" s="550"/>
      <c r="Q55" s="550"/>
    </row>
    <row r="56" spans="1:17" s="368" customFormat="1" ht="24">
      <c r="A56" s="364"/>
      <c r="B56" s="364"/>
      <c r="C56" s="364"/>
      <c r="D56" s="364"/>
      <c r="E56" s="533">
        <v>201</v>
      </c>
      <c r="F56" s="364"/>
      <c r="G56" s="365" t="s">
        <v>263</v>
      </c>
      <c r="H56" s="366" t="s">
        <v>229</v>
      </c>
      <c r="I56" s="367">
        <v>1</v>
      </c>
      <c r="J56" s="367">
        <v>0</v>
      </c>
      <c r="K56" s="367">
        <f t="shared" si="13"/>
        <v>0</v>
      </c>
      <c r="L56" s="550">
        <v>0</v>
      </c>
      <c r="M56" s="550">
        <v>0</v>
      </c>
      <c r="N56" s="550">
        <v>0</v>
      </c>
      <c r="O56" s="550">
        <v>0</v>
      </c>
      <c r="P56" s="550">
        <f t="shared" si="3"/>
        <v>0</v>
      </c>
      <c r="Q56" s="550">
        <f t="shared" si="4"/>
        <v>0</v>
      </c>
    </row>
    <row r="57" spans="1:17" s="368" customFormat="1" ht="24">
      <c r="A57" s="364"/>
      <c r="B57" s="364"/>
      <c r="C57" s="364"/>
      <c r="D57" s="364"/>
      <c r="E57" s="533">
        <v>203</v>
      </c>
      <c r="F57" s="364"/>
      <c r="G57" s="365" t="s">
        <v>264</v>
      </c>
      <c r="H57" s="366" t="s">
        <v>262</v>
      </c>
      <c r="I57" s="367">
        <v>64</v>
      </c>
      <c r="J57" s="367">
        <v>64</v>
      </c>
      <c r="K57" s="367">
        <f t="shared" si="13"/>
        <v>100</v>
      </c>
      <c r="L57" s="550">
        <v>15539354</v>
      </c>
      <c r="M57" s="550">
        <v>15539354</v>
      </c>
      <c r="N57" s="550">
        <v>15539354</v>
      </c>
      <c r="O57" s="550">
        <v>15539354</v>
      </c>
      <c r="P57" s="550">
        <f t="shared" si="3"/>
        <v>100</v>
      </c>
      <c r="Q57" s="550">
        <f t="shared" si="4"/>
        <v>100</v>
      </c>
    </row>
    <row r="58" spans="1:17" s="368" customFormat="1">
      <c r="A58" s="364"/>
      <c r="B58" s="364"/>
      <c r="C58" s="364"/>
      <c r="D58" s="364">
        <v>2</v>
      </c>
      <c r="E58" s="533"/>
      <c r="F58" s="364"/>
      <c r="G58" s="365" t="s">
        <v>265</v>
      </c>
      <c r="H58" s="366"/>
      <c r="I58" s="367"/>
      <c r="J58" s="367"/>
      <c r="K58" s="367"/>
      <c r="L58" s="550">
        <f>L59</f>
        <v>23534275.909999996</v>
      </c>
      <c r="M58" s="550">
        <f t="shared" ref="M58:O58" si="27">M59</f>
        <v>23534275.909999996</v>
      </c>
      <c r="N58" s="550">
        <f t="shared" si="27"/>
        <v>23534275.909999996</v>
      </c>
      <c r="O58" s="550">
        <f t="shared" si="27"/>
        <v>23534275.909999996</v>
      </c>
      <c r="P58" s="550"/>
      <c r="Q58" s="550"/>
    </row>
    <row r="59" spans="1:17" s="368" customFormat="1" ht="24">
      <c r="A59" s="364"/>
      <c r="B59" s="364"/>
      <c r="C59" s="364"/>
      <c r="D59" s="364"/>
      <c r="E59" s="533">
        <v>204</v>
      </c>
      <c r="F59" s="364"/>
      <c r="G59" s="365" t="s">
        <v>266</v>
      </c>
      <c r="H59" s="366" t="s">
        <v>267</v>
      </c>
      <c r="I59" s="367">
        <v>1</v>
      </c>
      <c r="J59" s="367">
        <v>1</v>
      </c>
      <c r="K59" s="367">
        <f t="shared" si="13"/>
        <v>100</v>
      </c>
      <c r="L59" s="550">
        <v>23534275.909999996</v>
      </c>
      <c r="M59" s="550">
        <v>23534275.909999996</v>
      </c>
      <c r="N59" s="550">
        <v>23534275.909999996</v>
      </c>
      <c r="O59" s="550">
        <v>23534275.909999996</v>
      </c>
      <c r="P59" s="550">
        <f t="shared" si="3"/>
        <v>100</v>
      </c>
      <c r="Q59" s="550">
        <f t="shared" si="4"/>
        <v>100</v>
      </c>
    </row>
    <row r="60" spans="1:17" s="368" customFormat="1" ht="24">
      <c r="A60" s="364">
        <v>3</v>
      </c>
      <c r="B60" s="364"/>
      <c r="C60" s="364"/>
      <c r="D60" s="364"/>
      <c r="E60" s="533"/>
      <c r="F60" s="364"/>
      <c r="G60" s="365" t="s">
        <v>268</v>
      </c>
      <c r="H60" s="366"/>
      <c r="I60" s="367"/>
      <c r="J60" s="367"/>
      <c r="K60" s="367"/>
      <c r="L60" s="554">
        <f>L61</f>
        <v>10409207.48</v>
      </c>
      <c r="M60" s="554">
        <f t="shared" ref="M60:O60" si="28">M61</f>
        <v>9838336.4800000004</v>
      </c>
      <c r="N60" s="554">
        <f t="shared" si="28"/>
        <v>9838336.4800000004</v>
      </c>
      <c r="O60" s="554">
        <f t="shared" si="28"/>
        <v>9838336.4800000004</v>
      </c>
      <c r="P60" s="550"/>
      <c r="Q60" s="550"/>
    </row>
    <row r="61" spans="1:17" s="368" customFormat="1">
      <c r="A61" s="364"/>
      <c r="B61" s="364">
        <v>3</v>
      </c>
      <c r="C61" s="364"/>
      <c r="D61" s="364"/>
      <c r="E61" s="533"/>
      <c r="F61" s="364"/>
      <c r="G61" s="365" t="s">
        <v>269</v>
      </c>
      <c r="H61" s="366"/>
      <c r="I61" s="367"/>
      <c r="J61" s="367"/>
      <c r="K61" s="367"/>
      <c r="L61" s="550">
        <f>L62+L65</f>
        <v>10409207.48</v>
      </c>
      <c r="M61" s="550">
        <f t="shared" ref="M61:O61" si="29">M62+M65</f>
        <v>9838336.4800000004</v>
      </c>
      <c r="N61" s="550">
        <f t="shared" si="29"/>
        <v>9838336.4800000004</v>
      </c>
      <c r="O61" s="550">
        <f t="shared" si="29"/>
        <v>9838336.4800000004</v>
      </c>
      <c r="P61" s="550"/>
      <c r="Q61" s="550"/>
    </row>
    <row r="62" spans="1:17" s="368" customFormat="1" ht="36">
      <c r="A62" s="364"/>
      <c r="B62" s="364"/>
      <c r="C62" s="364">
        <v>1</v>
      </c>
      <c r="D62" s="364"/>
      <c r="E62" s="533"/>
      <c r="F62" s="364"/>
      <c r="G62" s="365" t="s">
        <v>257</v>
      </c>
      <c r="H62" s="366"/>
      <c r="I62" s="367"/>
      <c r="J62" s="367"/>
      <c r="K62" s="367"/>
      <c r="L62" s="550">
        <f>L63</f>
        <v>9513888.4000000004</v>
      </c>
      <c r="M62" s="550">
        <f t="shared" ref="M62:O62" si="30">M63</f>
        <v>8943017.4000000004</v>
      </c>
      <c r="N62" s="550">
        <f t="shared" si="30"/>
        <v>8943017.4000000004</v>
      </c>
      <c r="O62" s="550">
        <f t="shared" si="30"/>
        <v>8943017.4000000004</v>
      </c>
      <c r="P62" s="550"/>
      <c r="Q62" s="550"/>
    </row>
    <row r="63" spans="1:17" s="368" customFormat="1" ht="24">
      <c r="A63" s="373"/>
      <c r="B63" s="373"/>
      <c r="C63" s="373"/>
      <c r="D63" s="373">
        <v>1</v>
      </c>
      <c r="E63" s="538"/>
      <c r="F63" s="373"/>
      <c r="G63" s="374" t="s">
        <v>270</v>
      </c>
      <c r="H63" s="375"/>
      <c r="I63" s="558"/>
      <c r="J63" s="558"/>
      <c r="K63" s="558"/>
      <c r="L63" s="559">
        <f>L64</f>
        <v>9513888.4000000004</v>
      </c>
      <c r="M63" s="559">
        <f t="shared" ref="M63:O63" si="31">M64</f>
        <v>8943017.4000000004</v>
      </c>
      <c r="N63" s="559">
        <f t="shared" si="31"/>
        <v>8943017.4000000004</v>
      </c>
      <c r="O63" s="559">
        <f t="shared" si="31"/>
        <v>8943017.4000000004</v>
      </c>
      <c r="P63" s="559"/>
      <c r="Q63" s="559"/>
    </row>
    <row r="64" spans="1:17" s="368" customFormat="1" ht="36">
      <c r="A64" s="359"/>
      <c r="B64" s="359"/>
      <c r="C64" s="359"/>
      <c r="D64" s="359"/>
      <c r="E64" s="539">
        <v>215</v>
      </c>
      <c r="F64" s="359"/>
      <c r="G64" s="360" t="s">
        <v>271</v>
      </c>
      <c r="H64" s="361" t="s">
        <v>272</v>
      </c>
      <c r="I64" s="552">
        <v>125</v>
      </c>
      <c r="J64" s="552">
        <v>125</v>
      </c>
      <c r="K64" s="552">
        <f>IFERROR(J64/I64*100,0)</f>
        <v>100</v>
      </c>
      <c r="L64" s="560">
        <v>9513888.4000000004</v>
      </c>
      <c r="M64" s="560">
        <v>8943017.4000000004</v>
      </c>
      <c r="N64" s="560">
        <v>8943017.4000000004</v>
      </c>
      <c r="O64" s="560">
        <v>8943017.4000000004</v>
      </c>
      <c r="P64" s="560">
        <f t="shared" si="3"/>
        <v>93.999603779249711</v>
      </c>
      <c r="Q64" s="560">
        <f t="shared" si="4"/>
        <v>106.38342714171618</v>
      </c>
    </row>
    <row r="65" spans="1:17" s="368" customFormat="1" ht="24">
      <c r="A65" s="364"/>
      <c r="B65" s="364"/>
      <c r="C65" s="364">
        <v>9</v>
      </c>
      <c r="D65" s="364"/>
      <c r="E65" s="533"/>
      <c r="F65" s="364"/>
      <c r="G65" s="365" t="s">
        <v>273</v>
      </c>
      <c r="H65" s="366"/>
      <c r="I65" s="367"/>
      <c r="J65" s="367"/>
      <c r="K65" s="367"/>
      <c r="L65" s="550">
        <f>L66</f>
        <v>895319.08000000007</v>
      </c>
      <c r="M65" s="550">
        <f t="shared" ref="M65:O65" si="32">M66</f>
        <v>895319.08000000007</v>
      </c>
      <c r="N65" s="550">
        <f t="shared" si="32"/>
        <v>895319.08</v>
      </c>
      <c r="O65" s="550">
        <f t="shared" si="32"/>
        <v>895319.08</v>
      </c>
      <c r="P65" s="550"/>
      <c r="Q65" s="550"/>
    </row>
    <row r="66" spans="1:17" s="368" customFormat="1">
      <c r="A66" s="364"/>
      <c r="B66" s="364"/>
      <c r="C66" s="364"/>
      <c r="D66" s="364">
        <v>3</v>
      </c>
      <c r="E66" s="533"/>
      <c r="F66" s="364"/>
      <c r="G66" s="365" t="s">
        <v>274</v>
      </c>
      <c r="H66" s="366"/>
      <c r="I66" s="367"/>
      <c r="J66" s="367"/>
      <c r="K66" s="367"/>
      <c r="L66" s="550">
        <f>L67</f>
        <v>895319.08000000007</v>
      </c>
      <c r="M66" s="550">
        <f t="shared" ref="M66:O66" si="33">M67</f>
        <v>895319.08000000007</v>
      </c>
      <c r="N66" s="550">
        <f t="shared" si="33"/>
        <v>895319.08</v>
      </c>
      <c r="O66" s="550">
        <f t="shared" si="33"/>
        <v>895319.08</v>
      </c>
      <c r="P66" s="550"/>
      <c r="Q66" s="550"/>
    </row>
    <row r="67" spans="1:17" s="368" customFormat="1">
      <c r="A67" s="364"/>
      <c r="B67" s="364"/>
      <c r="C67" s="364"/>
      <c r="D67" s="364"/>
      <c r="E67" s="533">
        <v>201</v>
      </c>
      <c r="F67" s="364"/>
      <c r="G67" s="365" t="s">
        <v>275</v>
      </c>
      <c r="H67" s="366" t="s">
        <v>276</v>
      </c>
      <c r="I67" s="367">
        <v>230</v>
      </c>
      <c r="J67" s="367">
        <v>230</v>
      </c>
      <c r="K67" s="367">
        <f t="shared" si="13"/>
        <v>100</v>
      </c>
      <c r="L67" s="550">
        <v>895319.08000000007</v>
      </c>
      <c r="M67" s="550">
        <v>895319.08000000007</v>
      </c>
      <c r="N67" s="550">
        <v>895319.08</v>
      </c>
      <c r="O67" s="550">
        <v>895319.08</v>
      </c>
      <c r="P67" s="550">
        <f t="shared" si="3"/>
        <v>100</v>
      </c>
      <c r="Q67" s="550">
        <f t="shared" si="4"/>
        <v>100</v>
      </c>
    </row>
    <row r="68" spans="1:17" s="368" customFormat="1" ht="36">
      <c r="A68" s="364">
        <v>4</v>
      </c>
      <c r="B68" s="364"/>
      <c r="C68" s="364"/>
      <c r="D68" s="364"/>
      <c r="E68" s="533"/>
      <c r="F68" s="364"/>
      <c r="G68" s="365" t="s">
        <v>277</v>
      </c>
      <c r="H68" s="366"/>
      <c r="I68" s="367"/>
      <c r="J68" s="367"/>
      <c r="K68" s="367"/>
      <c r="L68" s="554">
        <f>L69</f>
        <v>173757987.00999999</v>
      </c>
      <c r="M68" s="554">
        <f t="shared" ref="M68:O68" si="34">M69</f>
        <v>134837143.94999999</v>
      </c>
      <c r="N68" s="554">
        <f t="shared" si="34"/>
        <v>134837143.94999999</v>
      </c>
      <c r="O68" s="554">
        <f t="shared" si="34"/>
        <v>134837143.94999999</v>
      </c>
      <c r="P68" s="550"/>
      <c r="Q68" s="550"/>
    </row>
    <row r="69" spans="1:17" s="368" customFormat="1">
      <c r="A69" s="364"/>
      <c r="B69" s="364">
        <v>2</v>
      </c>
      <c r="C69" s="364"/>
      <c r="D69" s="364"/>
      <c r="E69" s="533"/>
      <c r="F69" s="364"/>
      <c r="G69" s="365" t="s">
        <v>223</v>
      </c>
      <c r="H69" s="366"/>
      <c r="I69" s="367"/>
      <c r="J69" s="367"/>
      <c r="K69" s="367"/>
      <c r="L69" s="550">
        <f>L70+L79</f>
        <v>173757987.00999999</v>
      </c>
      <c r="M69" s="550">
        <f t="shared" ref="M69:O69" si="35">M70+M79</f>
        <v>134837143.94999999</v>
      </c>
      <c r="N69" s="550">
        <f t="shared" si="35"/>
        <v>134837143.94999999</v>
      </c>
      <c r="O69" s="550">
        <f t="shared" si="35"/>
        <v>134837143.94999999</v>
      </c>
      <c r="P69" s="550"/>
      <c r="Q69" s="550"/>
    </row>
    <row r="70" spans="1:17" s="368" customFormat="1">
      <c r="A70" s="364"/>
      <c r="B70" s="364"/>
      <c r="C70" s="364">
        <v>1</v>
      </c>
      <c r="D70" s="364"/>
      <c r="E70" s="533"/>
      <c r="F70" s="364"/>
      <c r="G70" s="365" t="s">
        <v>278</v>
      </c>
      <c r="H70" s="366"/>
      <c r="I70" s="367"/>
      <c r="J70" s="367"/>
      <c r="K70" s="367"/>
      <c r="L70" s="550">
        <f>L71+L73+L75</f>
        <v>71898121.00999999</v>
      </c>
      <c r="M70" s="550">
        <f t="shared" ref="M70:O70" si="36">M71+M73+M75</f>
        <v>65690243.009999998</v>
      </c>
      <c r="N70" s="550">
        <f t="shared" si="36"/>
        <v>65690243.009999998</v>
      </c>
      <c r="O70" s="550">
        <f t="shared" si="36"/>
        <v>65690243.009999998</v>
      </c>
      <c r="P70" s="550"/>
      <c r="Q70" s="550"/>
    </row>
    <row r="71" spans="1:17" s="368" customFormat="1">
      <c r="A71" s="364"/>
      <c r="B71" s="364"/>
      <c r="C71" s="364"/>
      <c r="D71" s="364">
        <v>1</v>
      </c>
      <c r="E71" s="533"/>
      <c r="F71" s="364"/>
      <c r="G71" s="365" t="s">
        <v>279</v>
      </c>
      <c r="H71" s="366"/>
      <c r="I71" s="367"/>
      <c r="J71" s="367"/>
      <c r="K71" s="367"/>
      <c r="L71" s="550">
        <f>L72</f>
        <v>44461079.299999997</v>
      </c>
      <c r="M71" s="550">
        <f t="shared" ref="M71:O71" si="37">M72</f>
        <v>44203201.299999997</v>
      </c>
      <c r="N71" s="550">
        <f t="shared" si="37"/>
        <v>44203201.299999997</v>
      </c>
      <c r="O71" s="550">
        <f t="shared" si="37"/>
        <v>44203201.299999997</v>
      </c>
      <c r="P71" s="550"/>
      <c r="Q71" s="550"/>
    </row>
    <row r="72" spans="1:17" s="368" customFormat="1" ht="24">
      <c r="A72" s="364"/>
      <c r="B72" s="364"/>
      <c r="C72" s="364"/>
      <c r="D72" s="364"/>
      <c r="E72" s="533">
        <v>203</v>
      </c>
      <c r="F72" s="364"/>
      <c r="G72" s="365" t="s">
        <v>280</v>
      </c>
      <c r="H72" s="366" t="s">
        <v>281</v>
      </c>
      <c r="I72" s="367">
        <v>61664</v>
      </c>
      <c r="J72" s="367">
        <v>64836</v>
      </c>
      <c r="K72" s="367">
        <f t="shared" si="13"/>
        <v>105.14400622729632</v>
      </c>
      <c r="L72" s="550">
        <v>44461079.299999997</v>
      </c>
      <c r="M72" s="550">
        <v>44203201.299999997</v>
      </c>
      <c r="N72" s="550">
        <v>44203201.299999997</v>
      </c>
      <c r="O72" s="550">
        <v>44203201.299999997</v>
      </c>
      <c r="P72" s="550">
        <f t="shared" si="3"/>
        <v>99.419991588013474</v>
      </c>
      <c r="Q72" s="550">
        <f t="shared" si="4"/>
        <v>105.75740809052026</v>
      </c>
    </row>
    <row r="73" spans="1:17" s="368" customFormat="1" ht="36">
      <c r="A73" s="364"/>
      <c r="B73" s="364"/>
      <c r="C73" s="364"/>
      <c r="D73" s="364">
        <v>3</v>
      </c>
      <c r="E73" s="533"/>
      <c r="F73" s="364"/>
      <c r="G73" s="365" t="s">
        <v>282</v>
      </c>
      <c r="H73" s="366"/>
      <c r="I73" s="367"/>
      <c r="J73" s="367"/>
      <c r="K73" s="367"/>
      <c r="L73" s="550">
        <f>L74</f>
        <v>3042745.25</v>
      </c>
      <c r="M73" s="550">
        <f t="shared" ref="M73:O73" si="38">M74</f>
        <v>1292745.25</v>
      </c>
      <c r="N73" s="550">
        <f t="shared" si="38"/>
        <v>1292745.25</v>
      </c>
      <c r="O73" s="550">
        <f t="shared" si="38"/>
        <v>1292745.25</v>
      </c>
      <c r="P73" s="550"/>
      <c r="Q73" s="550"/>
    </row>
    <row r="74" spans="1:17" s="368" customFormat="1" ht="36">
      <c r="A74" s="364"/>
      <c r="B74" s="364"/>
      <c r="C74" s="364"/>
      <c r="D74" s="364"/>
      <c r="E74" s="533">
        <v>206</v>
      </c>
      <c r="F74" s="364"/>
      <c r="G74" s="365" t="s">
        <v>283</v>
      </c>
      <c r="H74" s="366" t="s">
        <v>284</v>
      </c>
      <c r="I74" s="367">
        <v>40</v>
      </c>
      <c r="J74" s="561">
        <v>9.23</v>
      </c>
      <c r="K74" s="367">
        <f t="shared" si="13"/>
        <v>23.075000000000003</v>
      </c>
      <c r="L74" s="550">
        <v>3042745.25</v>
      </c>
      <c r="M74" s="550">
        <v>1292745.25</v>
      </c>
      <c r="N74" s="550">
        <v>1292745.25</v>
      </c>
      <c r="O74" s="550">
        <v>1292745.25</v>
      </c>
      <c r="P74" s="550">
        <f t="shared" si="3"/>
        <v>42.486147994151011</v>
      </c>
      <c r="Q74" s="550">
        <f t="shared" si="4"/>
        <v>54.311819473906397</v>
      </c>
    </row>
    <row r="75" spans="1:17" s="368" customFormat="1" ht="24">
      <c r="A75" s="364"/>
      <c r="B75" s="364"/>
      <c r="C75" s="364"/>
      <c r="D75" s="364">
        <v>5</v>
      </c>
      <c r="E75" s="533"/>
      <c r="F75" s="364"/>
      <c r="G75" s="365" t="s">
        <v>285</v>
      </c>
      <c r="H75" s="366"/>
      <c r="I75" s="367"/>
      <c r="J75" s="367"/>
      <c r="K75" s="367"/>
      <c r="L75" s="550">
        <f>L76+L77+L78</f>
        <v>24394296.460000001</v>
      </c>
      <c r="M75" s="550">
        <f t="shared" ref="M75:O75" si="39">M76+M77+M78</f>
        <v>20194296.460000001</v>
      </c>
      <c r="N75" s="550">
        <f t="shared" si="39"/>
        <v>20194296.460000001</v>
      </c>
      <c r="O75" s="550">
        <f t="shared" si="39"/>
        <v>20194296.460000001</v>
      </c>
      <c r="P75" s="550"/>
      <c r="Q75" s="550"/>
    </row>
    <row r="76" spans="1:17" s="368" customFormat="1">
      <c r="A76" s="364"/>
      <c r="B76" s="364"/>
      <c r="C76" s="364"/>
      <c r="D76" s="364"/>
      <c r="E76" s="533">
        <v>207</v>
      </c>
      <c r="F76" s="364"/>
      <c r="G76" s="365" t="s">
        <v>286</v>
      </c>
      <c r="H76" s="366" t="s">
        <v>287</v>
      </c>
      <c r="I76" s="367">
        <v>750000</v>
      </c>
      <c r="J76" s="367">
        <v>1133159</v>
      </c>
      <c r="K76" s="367">
        <f t="shared" si="13"/>
        <v>151.08786666666668</v>
      </c>
      <c r="L76" s="550">
        <v>730897.76</v>
      </c>
      <c r="M76" s="550">
        <v>730897.76</v>
      </c>
      <c r="N76" s="550">
        <v>730897.76</v>
      </c>
      <c r="O76" s="550">
        <v>730897.76</v>
      </c>
      <c r="P76" s="550">
        <f t="shared" si="3"/>
        <v>100</v>
      </c>
      <c r="Q76" s="550">
        <f t="shared" si="4"/>
        <v>151.08786666666668</v>
      </c>
    </row>
    <row r="77" spans="1:17" s="368" customFormat="1">
      <c r="A77" s="364"/>
      <c r="B77" s="364"/>
      <c r="C77" s="364"/>
      <c r="D77" s="364"/>
      <c r="E77" s="533">
        <v>208</v>
      </c>
      <c r="F77" s="364"/>
      <c r="G77" s="365" t="s">
        <v>288</v>
      </c>
      <c r="H77" s="366" t="s">
        <v>289</v>
      </c>
      <c r="I77" s="367">
        <v>200</v>
      </c>
      <c r="J77" s="367">
        <v>2181</v>
      </c>
      <c r="K77" s="367">
        <f t="shared" ref="K77:K105" si="40">IFERROR(J77/I77*100,0)</f>
        <v>1090.5</v>
      </c>
      <c r="L77" s="550">
        <v>23663398.699999999</v>
      </c>
      <c r="M77" s="550">
        <v>19463398.699999999</v>
      </c>
      <c r="N77" s="550">
        <v>19463398.699999999</v>
      </c>
      <c r="O77" s="550">
        <v>19463398.699999999</v>
      </c>
      <c r="P77" s="550">
        <f t="shared" ref="P77:P105" si="41">IFERROR(M77/L77*100,0)</f>
        <v>82.251070299550847</v>
      </c>
      <c r="Q77" s="550">
        <f t="shared" ref="Q77:Q105" si="42">IFERROR(K77/P77*100,0)</f>
        <v>1325.8186137013163</v>
      </c>
    </row>
    <row r="78" spans="1:17" s="368" customFormat="1" ht="24">
      <c r="A78" s="364"/>
      <c r="B78" s="364"/>
      <c r="C78" s="364"/>
      <c r="D78" s="364"/>
      <c r="E78" s="533">
        <v>209</v>
      </c>
      <c r="F78" s="364"/>
      <c r="G78" s="365" t="s">
        <v>290</v>
      </c>
      <c r="H78" s="366" t="s">
        <v>438</v>
      </c>
      <c r="I78" s="367">
        <v>20000</v>
      </c>
      <c r="J78" s="367">
        <v>18000</v>
      </c>
      <c r="K78" s="367">
        <f t="shared" si="40"/>
        <v>90</v>
      </c>
      <c r="L78" s="550">
        <v>0</v>
      </c>
      <c r="M78" s="550">
        <v>0</v>
      </c>
      <c r="N78" s="550">
        <v>0</v>
      </c>
      <c r="O78" s="550">
        <v>0</v>
      </c>
      <c r="P78" s="550">
        <f t="shared" si="41"/>
        <v>0</v>
      </c>
      <c r="Q78" s="550">
        <f t="shared" si="42"/>
        <v>0</v>
      </c>
    </row>
    <row r="79" spans="1:17" s="368" customFormat="1" ht="24">
      <c r="A79" s="364"/>
      <c r="B79" s="364"/>
      <c r="C79" s="364">
        <v>2</v>
      </c>
      <c r="D79" s="364"/>
      <c r="E79" s="533"/>
      <c r="F79" s="364"/>
      <c r="G79" s="365" t="s">
        <v>291</v>
      </c>
      <c r="H79" s="366"/>
      <c r="I79" s="367"/>
      <c r="J79" s="367"/>
      <c r="K79" s="367"/>
      <c r="L79" s="550">
        <f>L80+L89+L91+L93</f>
        <v>101859866</v>
      </c>
      <c r="M79" s="550">
        <f>M80+M89+M91+M93</f>
        <v>69146900.939999998</v>
      </c>
      <c r="N79" s="550">
        <f t="shared" ref="N79:O79" si="43">N80+N89+N91+N93</f>
        <v>69146900.939999998</v>
      </c>
      <c r="O79" s="550">
        <f t="shared" si="43"/>
        <v>69146900.939999998</v>
      </c>
      <c r="P79" s="550"/>
      <c r="Q79" s="550"/>
    </row>
    <row r="80" spans="1:17" s="368" customFormat="1">
      <c r="A80" s="363"/>
      <c r="B80" s="363"/>
      <c r="C80" s="364"/>
      <c r="D80" s="364">
        <v>1</v>
      </c>
      <c r="E80" s="533"/>
      <c r="F80" s="364"/>
      <c r="G80" s="365" t="s">
        <v>292</v>
      </c>
      <c r="H80" s="366"/>
      <c r="I80" s="367"/>
      <c r="J80" s="367"/>
      <c r="K80" s="367"/>
      <c r="L80" s="550">
        <f>L81+L82+L83+L84+L85+L86+L87+L88</f>
        <v>74538072.859999999</v>
      </c>
      <c r="M80" s="550">
        <f t="shared" ref="M80:O80" si="44">M81+M82+M83+M84+M85+M86+M87+M88</f>
        <v>52611133.79999999</v>
      </c>
      <c r="N80" s="550">
        <f t="shared" si="44"/>
        <v>52611133.79999999</v>
      </c>
      <c r="O80" s="550">
        <f t="shared" si="44"/>
        <v>52611133.79999999</v>
      </c>
      <c r="P80" s="550"/>
      <c r="Q80" s="550"/>
    </row>
    <row r="81" spans="1:17" s="368" customFormat="1">
      <c r="A81" s="363"/>
      <c r="B81" s="363"/>
      <c r="C81" s="364"/>
      <c r="D81" s="364"/>
      <c r="E81" s="533">
        <v>211</v>
      </c>
      <c r="F81" s="364"/>
      <c r="G81" s="365" t="s">
        <v>293</v>
      </c>
      <c r="H81" s="366" t="s">
        <v>294</v>
      </c>
      <c r="I81" s="367">
        <v>87500</v>
      </c>
      <c r="J81" s="367">
        <v>60783</v>
      </c>
      <c r="K81" s="367">
        <f>IFERROR(J81/I81*100,0)</f>
        <v>69.466285714285718</v>
      </c>
      <c r="L81" s="550">
        <v>1049816.98</v>
      </c>
      <c r="M81" s="550">
        <v>1049816.98</v>
      </c>
      <c r="N81" s="550">
        <v>1049816.98</v>
      </c>
      <c r="O81" s="550">
        <v>1049816.98</v>
      </c>
      <c r="P81" s="550">
        <f t="shared" si="41"/>
        <v>100</v>
      </c>
      <c r="Q81" s="550">
        <f t="shared" si="42"/>
        <v>69.466285714285718</v>
      </c>
    </row>
    <row r="82" spans="1:17" s="368" customFormat="1" ht="24">
      <c r="A82" s="364"/>
      <c r="B82" s="364"/>
      <c r="C82" s="364"/>
      <c r="D82" s="364"/>
      <c r="E82" s="533">
        <v>213</v>
      </c>
      <c r="F82" s="364"/>
      <c r="G82" s="371" t="s">
        <v>295</v>
      </c>
      <c r="H82" s="369" t="s">
        <v>231</v>
      </c>
      <c r="I82" s="367">
        <v>3</v>
      </c>
      <c r="J82" s="367">
        <v>0</v>
      </c>
      <c r="K82" s="367">
        <f>IFERROR(J82/I82*100,0)</f>
        <v>0</v>
      </c>
      <c r="L82" s="550">
        <v>2328480.5099999998</v>
      </c>
      <c r="M82" s="550">
        <v>1278480.51</v>
      </c>
      <c r="N82" s="550">
        <v>1278480.51</v>
      </c>
      <c r="O82" s="550">
        <v>1278480.51</v>
      </c>
      <c r="P82" s="550">
        <f t="shared" si="41"/>
        <v>54.906214782961612</v>
      </c>
      <c r="Q82" s="550">
        <f t="shared" si="42"/>
        <v>0</v>
      </c>
    </row>
    <row r="83" spans="1:17" s="368" customFormat="1" ht="36">
      <c r="A83" s="364"/>
      <c r="B83" s="364"/>
      <c r="C83" s="364"/>
      <c r="D83" s="364"/>
      <c r="E83" s="533">
        <v>215</v>
      </c>
      <c r="F83" s="364"/>
      <c r="G83" s="365" t="s">
        <v>296</v>
      </c>
      <c r="H83" s="366" t="s">
        <v>231</v>
      </c>
      <c r="I83" s="367">
        <v>2</v>
      </c>
      <c r="J83" s="367">
        <v>1</v>
      </c>
      <c r="K83" s="367">
        <f t="shared" si="40"/>
        <v>50</v>
      </c>
      <c r="L83" s="550">
        <v>228144</v>
      </c>
      <c r="M83" s="550">
        <v>193144</v>
      </c>
      <c r="N83" s="550">
        <v>193144</v>
      </c>
      <c r="O83" s="550">
        <v>193144</v>
      </c>
      <c r="P83" s="550">
        <f t="shared" si="41"/>
        <v>84.658811978399612</v>
      </c>
      <c r="Q83" s="550">
        <f t="shared" si="42"/>
        <v>59.060597274572338</v>
      </c>
    </row>
    <row r="84" spans="1:17" s="368" customFormat="1" ht="52.5" customHeight="1">
      <c r="A84" s="373"/>
      <c r="B84" s="373"/>
      <c r="C84" s="373"/>
      <c r="D84" s="373"/>
      <c r="E84" s="538">
        <v>216</v>
      </c>
      <c r="F84" s="373"/>
      <c r="G84" s="374" t="s">
        <v>297</v>
      </c>
      <c r="H84" s="375" t="s">
        <v>287</v>
      </c>
      <c r="I84" s="558">
        <v>3000</v>
      </c>
      <c r="J84" s="558">
        <v>5529</v>
      </c>
      <c r="K84" s="558">
        <f t="shared" si="40"/>
        <v>184.3</v>
      </c>
      <c r="L84" s="559">
        <v>6884643</v>
      </c>
      <c r="M84" s="559">
        <v>284643</v>
      </c>
      <c r="N84" s="559">
        <v>284643</v>
      </c>
      <c r="O84" s="559">
        <v>284643</v>
      </c>
      <c r="P84" s="559">
        <f t="shared" si="41"/>
        <v>4.1344627455628418</v>
      </c>
      <c r="Q84" s="559">
        <f t="shared" si="42"/>
        <v>4457.6529368366691</v>
      </c>
    </row>
    <row r="85" spans="1:17" s="368" customFormat="1" ht="36">
      <c r="A85" s="364"/>
      <c r="B85" s="364"/>
      <c r="C85" s="364"/>
      <c r="D85" s="364"/>
      <c r="E85" s="533">
        <v>217</v>
      </c>
      <c r="F85" s="364"/>
      <c r="G85" s="365" t="s">
        <v>298</v>
      </c>
      <c r="H85" s="366" t="s">
        <v>231</v>
      </c>
      <c r="I85" s="367">
        <v>1</v>
      </c>
      <c r="J85" s="367">
        <v>0</v>
      </c>
      <c r="K85" s="367">
        <f t="shared" si="40"/>
        <v>0</v>
      </c>
      <c r="L85" s="550">
        <v>21566</v>
      </c>
      <c r="M85" s="550">
        <v>21566</v>
      </c>
      <c r="N85" s="550">
        <v>21566</v>
      </c>
      <c r="O85" s="550">
        <v>21566</v>
      </c>
      <c r="P85" s="550">
        <f t="shared" si="41"/>
        <v>100</v>
      </c>
      <c r="Q85" s="550">
        <f t="shared" si="42"/>
        <v>0</v>
      </c>
    </row>
    <row r="86" spans="1:17" s="368" customFormat="1" ht="36">
      <c r="A86" s="364"/>
      <c r="B86" s="364"/>
      <c r="C86" s="364"/>
      <c r="D86" s="364"/>
      <c r="E86" s="533">
        <v>218</v>
      </c>
      <c r="F86" s="364"/>
      <c r="G86" s="365" t="s">
        <v>299</v>
      </c>
      <c r="H86" s="366" t="s">
        <v>287</v>
      </c>
      <c r="I86" s="367">
        <v>24907.38</v>
      </c>
      <c r="J86" s="367">
        <v>25032.51</v>
      </c>
      <c r="K86" s="367">
        <f t="shared" si="40"/>
        <v>100.50238122195108</v>
      </c>
      <c r="L86" s="550">
        <v>16010990.59</v>
      </c>
      <c r="M86" s="550">
        <v>16010990.59</v>
      </c>
      <c r="N86" s="550">
        <v>16010990.59</v>
      </c>
      <c r="O86" s="550">
        <v>16010990.59</v>
      </c>
      <c r="P86" s="550">
        <f t="shared" si="41"/>
        <v>100</v>
      </c>
      <c r="Q86" s="550">
        <f t="shared" si="42"/>
        <v>100.50238122195108</v>
      </c>
    </row>
    <row r="87" spans="1:17" s="368" customFormat="1" ht="47.25" customHeight="1">
      <c r="A87" s="364"/>
      <c r="B87" s="364"/>
      <c r="C87" s="364"/>
      <c r="D87" s="364"/>
      <c r="E87" s="533">
        <v>219</v>
      </c>
      <c r="F87" s="364"/>
      <c r="G87" s="365" t="s">
        <v>300</v>
      </c>
      <c r="H87" s="367" t="s">
        <v>301</v>
      </c>
      <c r="I87" s="367">
        <v>3</v>
      </c>
      <c r="J87" s="367">
        <v>25</v>
      </c>
      <c r="K87" s="367">
        <f t="shared" si="40"/>
        <v>833.33333333333337</v>
      </c>
      <c r="L87" s="550">
        <v>47982846.780000001</v>
      </c>
      <c r="M87" s="550">
        <v>33740907.719999991</v>
      </c>
      <c r="N87" s="550">
        <v>33740907.719999991</v>
      </c>
      <c r="O87" s="550">
        <v>33740907.719999991</v>
      </c>
      <c r="P87" s="550">
        <f t="shared" si="41"/>
        <v>70.318686747997887</v>
      </c>
      <c r="Q87" s="550">
        <f t="shared" si="42"/>
        <v>1185.0809107396478</v>
      </c>
    </row>
    <row r="88" spans="1:17" s="368" customFormat="1">
      <c r="A88" s="364"/>
      <c r="B88" s="364"/>
      <c r="C88" s="364"/>
      <c r="D88" s="364"/>
      <c r="E88" s="533">
        <v>220</v>
      </c>
      <c r="F88" s="364"/>
      <c r="G88" s="365" t="s">
        <v>302</v>
      </c>
      <c r="H88" s="366" t="s">
        <v>289</v>
      </c>
      <c r="I88" s="367">
        <v>30</v>
      </c>
      <c r="J88" s="367">
        <v>21</v>
      </c>
      <c r="K88" s="367">
        <f t="shared" si="40"/>
        <v>70</v>
      </c>
      <c r="L88" s="550">
        <v>31585</v>
      </c>
      <c r="M88" s="550">
        <v>31585</v>
      </c>
      <c r="N88" s="550">
        <v>31585</v>
      </c>
      <c r="O88" s="550">
        <v>31585</v>
      </c>
      <c r="P88" s="550">
        <f t="shared" si="41"/>
        <v>100</v>
      </c>
      <c r="Q88" s="550">
        <f t="shared" si="42"/>
        <v>70</v>
      </c>
    </row>
    <row r="89" spans="1:17" s="368" customFormat="1">
      <c r="A89" s="363"/>
      <c r="B89" s="363"/>
      <c r="C89" s="364"/>
      <c r="D89" s="364">
        <v>3</v>
      </c>
      <c r="E89" s="533"/>
      <c r="F89" s="364"/>
      <c r="G89" s="365" t="s">
        <v>303</v>
      </c>
      <c r="H89" s="366"/>
      <c r="I89" s="367"/>
      <c r="J89" s="367"/>
      <c r="K89" s="367"/>
      <c r="L89" s="550">
        <f>L90</f>
        <v>4901232</v>
      </c>
      <c r="M89" s="550">
        <f t="shared" ref="M89:O89" si="45">M90</f>
        <v>3098732</v>
      </c>
      <c r="N89" s="550">
        <f t="shared" si="45"/>
        <v>3098732</v>
      </c>
      <c r="O89" s="550">
        <f t="shared" si="45"/>
        <v>3098732</v>
      </c>
      <c r="P89" s="550">
        <f t="shared" si="41"/>
        <v>63.223532369004367</v>
      </c>
      <c r="Q89" s="550"/>
    </row>
    <row r="90" spans="1:17" s="368" customFormat="1" ht="48">
      <c r="A90" s="363"/>
      <c r="B90" s="363"/>
      <c r="C90" s="364"/>
      <c r="D90" s="364"/>
      <c r="E90" s="533">
        <v>222</v>
      </c>
      <c r="F90" s="364"/>
      <c r="G90" s="365" t="s">
        <v>304</v>
      </c>
      <c r="H90" s="366" t="s">
        <v>294</v>
      </c>
      <c r="I90" s="367">
        <v>15000</v>
      </c>
      <c r="J90" s="367">
        <v>35650</v>
      </c>
      <c r="K90" s="367">
        <f t="shared" si="40"/>
        <v>237.66666666666666</v>
      </c>
      <c r="L90" s="367">
        <v>4901232</v>
      </c>
      <c r="M90" s="550">
        <v>3098732</v>
      </c>
      <c r="N90" s="550">
        <v>3098732</v>
      </c>
      <c r="O90" s="550">
        <v>3098732</v>
      </c>
      <c r="P90" s="550">
        <f t="shared" si="41"/>
        <v>63.223532369004367</v>
      </c>
      <c r="Q90" s="550">
        <f t="shared" si="42"/>
        <v>375.91488131274338</v>
      </c>
    </row>
    <row r="91" spans="1:17" s="368" customFormat="1">
      <c r="A91" s="364"/>
      <c r="B91" s="364"/>
      <c r="C91" s="364"/>
      <c r="D91" s="364">
        <v>4</v>
      </c>
      <c r="E91" s="533"/>
      <c r="F91" s="364"/>
      <c r="G91" s="365" t="s">
        <v>305</v>
      </c>
      <c r="H91" s="366"/>
      <c r="I91" s="367"/>
      <c r="J91" s="367"/>
      <c r="K91" s="367"/>
      <c r="L91" s="550">
        <f>L92</f>
        <v>21137035.140000001</v>
      </c>
      <c r="M91" s="550">
        <f t="shared" ref="M91:O91" si="46">M92</f>
        <v>13437035.140000001</v>
      </c>
      <c r="N91" s="550">
        <f t="shared" si="46"/>
        <v>13437035.140000001</v>
      </c>
      <c r="O91" s="550">
        <f t="shared" si="46"/>
        <v>13437035.140000001</v>
      </c>
      <c r="P91" s="550"/>
      <c r="Q91" s="550"/>
    </row>
    <row r="92" spans="1:17" s="368" customFormat="1">
      <c r="A92" s="363"/>
      <c r="B92" s="363"/>
      <c r="C92" s="364"/>
      <c r="D92" s="364"/>
      <c r="E92" s="533">
        <v>223</v>
      </c>
      <c r="F92" s="364"/>
      <c r="G92" s="365" t="s">
        <v>305</v>
      </c>
      <c r="H92" s="366" t="s">
        <v>306</v>
      </c>
      <c r="I92" s="367">
        <v>4900</v>
      </c>
      <c r="J92" s="367">
        <v>3650</v>
      </c>
      <c r="K92" s="367">
        <f t="shared" si="40"/>
        <v>74.489795918367349</v>
      </c>
      <c r="L92" s="550">
        <v>21137035.140000001</v>
      </c>
      <c r="M92" s="550">
        <v>13437035.140000001</v>
      </c>
      <c r="N92" s="550">
        <v>13437035.140000001</v>
      </c>
      <c r="O92" s="550">
        <v>13437035.140000001</v>
      </c>
      <c r="P92" s="550">
        <f t="shared" si="41"/>
        <v>63.571049823215652</v>
      </c>
      <c r="Q92" s="550">
        <f t="shared" si="42"/>
        <v>117.17565798506644</v>
      </c>
    </row>
    <row r="93" spans="1:17" s="368" customFormat="1">
      <c r="A93" s="363"/>
      <c r="B93" s="363"/>
      <c r="C93" s="364"/>
      <c r="D93" s="364">
        <v>5</v>
      </c>
      <c r="E93" s="533"/>
      <c r="F93" s="364"/>
      <c r="G93" s="365" t="s">
        <v>307</v>
      </c>
      <c r="H93" s="366"/>
      <c r="I93" s="367"/>
      <c r="J93" s="367"/>
      <c r="K93" s="367"/>
      <c r="L93" s="550">
        <f>L94+L95</f>
        <v>1283526</v>
      </c>
      <c r="M93" s="550">
        <f t="shared" ref="M93:O93" si="47">M94+M95</f>
        <v>0</v>
      </c>
      <c r="N93" s="550">
        <f t="shared" si="47"/>
        <v>0</v>
      </c>
      <c r="O93" s="550">
        <f t="shared" si="47"/>
        <v>0</v>
      </c>
      <c r="P93" s="550"/>
      <c r="Q93" s="550"/>
    </row>
    <row r="94" spans="1:17" s="368" customFormat="1" ht="36">
      <c r="A94" s="363"/>
      <c r="B94" s="363"/>
      <c r="C94" s="364"/>
      <c r="D94" s="364"/>
      <c r="E94" s="533">
        <v>224</v>
      </c>
      <c r="F94" s="364"/>
      <c r="G94" s="365" t="s">
        <v>308</v>
      </c>
      <c r="H94" s="366" t="s">
        <v>309</v>
      </c>
      <c r="I94" s="367">
        <v>61</v>
      </c>
      <c r="J94" s="367">
        <v>0</v>
      </c>
      <c r="K94" s="367">
        <f t="shared" si="40"/>
        <v>0</v>
      </c>
      <c r="L94" s="550">
        <v>0</v>
      </c>
      <c r="M94" s="550">
        <v>0</v>
      </c>
      <c r="N94" s="550">
        <v>0</v>
      </c>
      <c r="O94" s="550">
        <v>0</v>
      </c>
      <c r="P94" s="550">
        <f t="shared" si="41"/>
        <v>0</v>
      </c>
      <c r="Q94" s="550">
        <f t="shared" si="42"/>
        <v>0</v>
      </c>
    </row>
    <row r="95" spans="1:17" s="368" customFormat="1" ht="24">
      <c r="A95" s="363"/>
      <c r="B95" s="363"/>
      <c r="C95" s="364"/>
      <c r="D95" s="364"/>
      <c r="E95" s="533">
        <v>225</v>
      </c>
      <c r="F95" s="364"/>
      <c r="G95" s="365" t="s">
        <v>311</v>
      </c>
      <c r="H95" s="366" t="s">
        <v>312</v>
      </c>
      <c r="I95" s="367">
        <v>1783.75</v>
      </c>
      <c r="J95" s="367">
        <v>1566</v>
      </c>
      <c r="K95" s="367">
        <f t="shared" si="40"/>
        <v>87.792571829011905</v>
      </c>
      <c r="L95" s="550">
        <v>1283526</v>
      </c>
      <c r="M95" s="550">
        <v>0</v>
      </c>
      <c r="N95" s="550">
        <v>0</v>
      </c>
      <c r="O95" s="550">
        <v>0</v>
      </c>
      <c r="P95" s="550">
        <f t="shared" si="41"/>
        <v>0</v>
      </c>
      <c r="Q95" s="550">
        <f t="shared" si="42"/>
        <v>0</v>
      </c>
    </row>
    <row r="96" spans="1:17" s="368" customFormat="1" ht="36">
      <c r="A96" s="363">
        <v>5</v>
      </c>
      <c r="B96" s="363"/>
      <c r="C96" s="364"/>
      <c r="D96" s="364"/>
      <c r="E96" s="533"/>
      <c r="F96" s="364"/>
      <c r="G96" s="365" t="s">
        <v>313</v>
      </c>
      <c r="H96" s="366"/>
      <c r="I96" s="367"/>
      <c r="J96" s="367"/>
      <c r="K96" s="367"/>
      <c r="L96" s="554">
        <f>L97+L106</f>
        <v>59086755.789999999</v>
      </c>
      <c r="M96" s="554">
        <f t="shared" ref="M96:O96" si="48">M97+M106</f>
        <v>58571784.929999992</v>
      </c>
      <c r="N96" s="554">
        <f t="shared" si="48"/>
        <v>58571784.929999992</v>
      </c>
      <c r="O96" s="554">
        <f t="shared" si="48"/>
        <v>58571784.929999992</v>
      </c>
      <c r="P96" s="550"/>
      <c r="Q96" s="550"/>
    </row>
    <row r="97" spans="1:17" s="368" customFormat="1">
      <c r="A97" s="363"/>
      <c r="B97" s="363">
        <v>1</v>
      </c>
      <c r="C97" s="364"/>
      <c r="D97" s="364"/>
      <c r="E97" s="533"/>
      <c r="F97" s="364"/>
      <c r="G97" s="365" t="s">
        <v>217</v>
      </c>
      <c r="H97" s="366"/>
      <c r="I97" s="367"/>
      <c r="J97" s="367"/>
      <c r="K97" s="367"/>
      <c r="L97" s="550">
        <f>L98+L101</f>
        <v>59086755.789999999</v>
      </c>
      <c r="M97" s="550">
        <f t="shared" ref="M97:O97" si="49">M98+M101</f>
        <v>58571784.929999992</v>
      </c>
      <c r="N97" s="550">
        <f t="shared" si="49"/>
        <v>58571784.929999992</v>
      </c>
      <c r="O97" s="550">
        <f t="shared" si="49"/>
        <v>58571784.929999992</v>
      </c>
      <c r="P97" s="550"/>
      <c r="Q97" s="550"/>
    </row>
    <row r="98" spans="1:17" s="368" customFormat="1" ht="24">
      <c r="A98" s="363"/>
      <c r="B98" s="363"/>
      <c r="C98" s="364">
        <v>3</v>
      </c>
      <c r="D98" s="364"/>
      <c r="E98" s="533"/>
      <c r="F98" s="364"/>
      <c r="G98" s="365" t="s">
        <v>314</v>
      </c>
      <c r="H98" s="366"/>
      <c r="I98" s="367"/>
      <c r="J98" s="367"/>
      <c r="K98" s="367"/>
      <c r="L98" s="550">
        <f>L99</f>
        <v>13942893.76</v>
      </c>
      <c r="M98" s="550">
        <f t="shared" ref="M98:O98" si="50">M99</f>
        <v>13942893.759999998</v>
      </c>
      <c r="N98" s="550">
        <f t="shared" si="50"/>
        <v>13942893.759999998</v>
      </c>
      <c r="O98" s="550">
        <f t="shared" si="50"/>
        <v>13942893.759999998</v>
      </c>
      <c r="P98" s="550"/>
      <c r="Q98" s="550"/>
    </row>
    <row r="99" spans="1:17" s="368" customFormat="1">
      <c r="A99" s="363"/>
      <c r="B99" s="363"/>
      <c r="C99" s="364"/>
      <c r="D99" s="364">
        <v>1</v>
      </c>
      <c r="E99" s="540"/>
      <c r="F99" s="364"/>
      <c r="G99" s="365" t="s">
        <v>315</v>
      </c>
      <c r="H99" s="366"/>
      <c r="I99" s="367"/>
      <c r="J99" s="367"/>
      <c r="K99" s="367" t="s">
        <v>220</v>
      </c>
      <c r="L99" s="550">
        <f>L100</f>
        <v>13942893.76</v>
      </c>
      <c r="M99" s="550">
        <f t="shared" ref="M99:O99" si="51">M100</f>
        <v>13942893.759999998</v>
      </c>
      <c r="N99" s="550">
        <f t="shared" si="51"/>
        <v>13942893.759999998</v>
      </c>
      <c r="O99" s="550">
        <f t="shared" si="51"/>
        <v>13942893.759999998</v>
      </c>
      <c r="P99" s="550"/>
      <c r="Q99" s="550"/>
    </row>
    <row r="100" spans="1:17" s="368" customFormat="1">
      <c r="A100" s="363"/>
      <c r="B100" s="363"/>
      <c r="C100" s="364"/>
      <c r="D100" s="364"/>
      <c r="E100" s="533">
        <v>204</v>
      </c>
      <c r="F100" s="364"/>
      <c r="G100" s="365" t="s">
        <v>316</v>
      </c>
      <c r="H100" s="366" t="s">
        <v>312</v>
      </c>
      <c r="I100" s="367">
        <v>1</v>
      </c>
      <c r="J100" s="367">
        <v>1</v>
      </c>
      <c r="K100" s="367">
        <f t="shared" si="40"/>
        <v>100</v>
      </c>
      <c r="L100" s="550">
        <v>13942893.76</v>
      </c>
      <c r="M100" s="550">
        <v>13942893.759999998</v>
      </c>
      <c r="N100" s="550">
        <v>13942893.759999998</v>
      </c>
      <c r="O100" s="550">
        <v>13942893.759999998</v>
      </c>
      <c r="P100" s="550">
        <f t="shared" si="41"/>
        <v>99.999999999999986</v>
      </c>
      <c r="Q100" s="550">
        <f t="shared" si="42"/>
        <v>100.00000000000003</v>
      </c>
    </row>
    <row r="101" spans="1:17" s="368" customFormat="1">
      <c r="A101" s="363"/>
      <c r="B101" s="363"/>
      <c r="C101" s="364">
        <v>8</v>
      </c>
      <c r="D101" s="364"/>
      <c r="E101" s="533"/>
      <c r="F101" s="364"/>
      <c r="G101" s="365" t="s">
        <v>317</v>
      </c>
      <c r="H101" s="366"/>
      <c r="I101" s="367"/>
      <c r="J101" s="367"/>
      <c r="K101" s="367"/>
      <c r="L101" s="550">
        <f>L102+L104</f>
        <v>45143862.030000001</v>
      </c>
      <c r="M101" s="550">
        <f t="shared" ref="M101:O101" si="52">M102+M104</f>
        <v>44628891.169999994</v>
      </c>
      <c r="N101" s="550">
        <f t="shared" si="52"/>
        <v>44628891.169999994</v>
      </c>
      <c r="O101" s="550">
        <f t="shared" si="52"/>
        <v>44628891.169999994</v>
      </c>
      <c r="P101" s="550"/>
      <c r="Q101" s="550"/>
    </row>
    <row r="102" spans="1:17" s="368" customFormat="1">
      <c r="A102" s="363"/>
      <c r="B102" s="363"/>
      <c r="C102" s="364"/>
      <c r="D102" s="364">
        <v>2</v>
      </c>
      <c r="E102" s="533"/>
      <c r="F102" s="364"/>
      <c r="G102" s="365" t="s">
        <v>318</v>
      </c>
      <c r="H102" s="366"/>
      <c r="I102" s="367"/>
      <c r="J102" s="367"/>
      <c r="K102" s="367"/>
      <c r="L102" s="550">
        <f>L103</f>
        <v>1014</v>
      </c>
      <c r="M102" s="550">
        <f t="shared" ref="M102:O102" si="53">M103</f>
        <v>1014</v>
      </c>
      <c r="N102" s="550">
        <f t="shared" si="53"/>
        <v>1014</v>
      </c>
      <c r="O102" s="550">
        <f t="shared" si="53"/>
        <v>1014</v>
      </c>
      <c r="P102" s="550"/>
      <c r="Q102" s="550"/>
    </row>
    <row r="103" spans="1:17" s="368" customFormat="1">
      <c r="A103" s="363"/>
      <c r="B103" s="363"/>
      <c r="C103" s="364"/>
      <c r="D103" s="364"/>
      <c r="E103" s="533">
        <v>207</v>
      </c>
      <c r="F103" s="364"/>
      <c r="G103" s="372" t="s">
        <v>319</v>
      </c>
      <c r="H103" s="366" t="s">
        <v>312</v>
      </c>
      <c r="I103" s="367">
        <v>1</v>
      </c>
      <c r="J103" s="367">
        <v>1</v>
      </c>
      <c r="K103" s="367">
        <f t="shared" si="40"/>
        <v>100</v>
      </c>
      <c r="L103" s="550">
        <v>1014</v>
      </c>
      <c r="M103" s="550">
        <v>1014</v>
      </c>
      <c r="N103" s="550">
        <v>1014</v>
      </c>
      <c r="O103" s="550">
        <v>1014</v>
      </c>
      <c r="P103" s="550">
        <f t="shared" si="41"/>
        <v>100</v>
      </c>
      <c r="Q103" s="550">
        <f t="shared" si="42"/>
        <v>100</v>
      </c>
    </row>
    <row r="104" spans="1:17" s="368" customFormat="1">
      <c r="A104" s="363"/>
      <c r="B104" s="363"/>
      <c r="C104" s="364"/>
      <c r="D104" s="364">
        <v>5</v>
      </c>
      <c r="E104" s="533"/>
      <c r="F104" s="364"/>
      <c r="G104" s="365" t="s">
        <v>320</v>
      </c>
      <c r="H104" s="366"/>
      <c r="I104" s="367"/>
      <c r="J104" s="367"/>
      <c r="K104" s="367"/>
      <c r="L104" s="550">
        <f>L105</f>
        <v>45142848.030000001</v>
      </c>
      <c r="M104" s="550">
        <f t="shared" ref="M104:O104" si="54">M105</f>
        <v>44627877.169999994</v>
      </c>
      <c r="N104" s="550">
        <f t="shared" si="54"/>
        <v>44627877.169999994</v>
      </c>
      <c r="O104" s="550">
        <f t="shared" si="54"/>
        <v>44627877.169999994</v>
      </c>
      <c r="P104" s="550"/>
      <c r="Q104" s="550"/>
    </row>
    <row r="105" spans="1:17" s="368" customFormat="1">
      <c r="A105" s="364"/>
      <c r="B105" s="364"/>
      <c r="C105" s="364"/>
      <c r="D105" s="364"/>
      <c r="E105" s="533">
        <v>201</v>
      </c>
      <c r="F105" s="364"/>
      <c r="G105" s="365" t="s">
        <v>321</v>
      </c>
      <c r="H105" s="366" t="s">
        <v>322</v>
      </c>
      <c r="I105" s="367">
        <v>1</v>
      </c>
      <c r="J105" s="367">
        <v>1</v>
      </c>
      <c r="K105" s="367">
        <f t="shared" si="40"/>
        <v>100</v>
      </c>
      <c r="L105" s="550">
        <v>45142848.030000001</v>
      </c>
      <c r="M105" s="550">
        <v>44627877.169999994</v>
      </c>
      <c r="N105" s="550">
        <v>44627877.169999994</v>
      </c>
      <c r="O105" s="550">
        <v>44627877.169999994</v>
      </c>
      <c r="P105" s="550">
        <f t="shared" si="41"/>
        <v>98.859241535541173</v>
      </c>
      <c r="Q105" s="550">
        <f t="shared" si="42"/>
        <v>101.15392192650872</v>
      </c>
    </row>
    <row r="106" spans="1:17" s="368" customFormat="1" ht="11.25" customHeight="1">
      <c r="A106" s="364"/>
      <c r="B106" s="364">
        <v>1</v>
      </c>
      <c r="C106" s="364"/>
      <c r="D106" s="364"/>
      <c r="E106" s="533"/>
      <c r="F106" s="364"/>
      <c r="G106" s="365" t="s">
        <v>315</v>
      </c>
      <c r="H106" s="366"/>
      <c r="I106" s="367"/>
      <c r="J106" s="367"/>
      <c r="K106" s="367"/>
      <c r="L106" s="550">
        <f>K107</f>
        <v>0</v>
      </c>
      <c r="M106" s="550">
        <f t="shared" ref="M106:O106" si="55">L107</f>
        <v>0</v>
      </c>
      <c r="N106" s="550">
        <f t="shared" si="55"/>
        <v>0</v>
      </c>
      <c r="O106" s="550">
        <f t="shared" si="55"/>
        <v>0</v>
      </c>
      <c r="P106" s="550"/>
      <c r="Q106" s="550"/>
    </row>
    <row r="107" spans="1:17" s="368" customFormat="1" ht="24">
      <c r="A107" s="364"/>
      <c r="B107" s="364"/>
      <c r="C107" s="364">
        <v>3</v>
      </c>
      <c r="D107" s="364"/>
      <c r="E107" s="533"/>
      <c r="F107" s="364"/>
      <c r="G107" s="365" t="s">
        <v>314</v>
      </c>
      <c r="H107" s="366"/>
      <c r="I107" s="367"/>
      <c r="J107" s="367"/>
      <c r="K107" s="367"/>
      <c r="L107" s="550">
        <f>L108</f>
        <v>0</v>
      </c>
      <c r="M107" s="550">
        <f t="shared" ref="M107:O107" si="56">M108</f>
        <v>0</v>
      </c>
      <c r="N107" s="550">
        <f t="shared" si="56"/>
        <v>0</v>
      </c>
      <c r="O107" s="550">
        <f t="shared" si="56"/>
        <v>0</v>
      </c>
      <c r="P107" s="550"/>
      <c r="Q107" s="550"/>
    </row>
    <row r="108" spans="1:17" s="368" customFormat="1">
      <c r="A108" s="364"/>
      <c r="B108" s="364"/>
      <c r="C108" s="364"/>
      <c r="D108" s="364">
        <v>5</v>
      </c>
      <c r="E108" s="533"/>
      <c r="F108" s="364"/>
      <c r="G108" s="365" t="s">
        <v>320</v>
      </c>
      <c r="H108" s="366"/>
      <c r="I108" s="367"/>
      <c r="J108" s="367"/>
      <c r="K108" s="367"/>
      <c r="L108" s="550">
        <f>L109</f>
        <v>0</v>
      </c>
      <c r="M108" s="550">
        <f t="shared" ref="M108:O108" si="57">M109</f>
        <v>0</v>
      </c>
      <c r="N108" s="550">
        <f t="shared" si="57"/>
        <v>0</v>
      </c>
      <c r="O108" s="550">
        <f t="shared" si="57"/>
        <v>0</v>
      </c>
      <c r="P108" s="550"/>
      <c r="Q108" s="550"/>
    </row>
    <row r="109" spans="1:17" s="368" customFormat="1">
      <c r="A109" s="364"/>
      <c r="B109" s="364"/>
      <c r="C109" s="364"/>
      <c r="D109" s="364"/>
      <c r="E109" s="533">
        <v>208</v>
      </c>
      <c r="F109" s="364"/>
      <c r="G109" s="365" t="s">
        <v>323</v>
      </c>
      <c r="H109" s="366" t="s">
        <v>312</v>
      </c>
      <c r="I109" s="367">
        <v>1</v>
      </c>
      <c r="J109" s="367">
        <v>2</v>
      </c>
      <c r="K109" s="367">
        <f>IFERROR(J109/I109*100,0)</f>
        <v>200</v>
      </c>
      <c r="L109" s="550">
        <v>0</v>
      </c>
      <c r="M109" s="550">
        <v>0</v>
      </c>
      <c r="N109" s="550">
        <v>0</v>
      </c>
      <c r="O109" s="550">
        <v>0</v>
      </c>
      <c r="P109" s="550">
        <f>IFERROR(M109/L109*100,0)</f>
        <v>0</v>
      </c>
      <c r="Q109" s="550">
        <f>IFERROR(K109/P109*100,0)</f>
        <v>0</v>
      </c>
    </row>
    <row r="110" spans="1:17" s="368" customFormat="1">
      <c r="A110" s="364"/>
      <c r="B110" s="364"/>
      <c r="C110" s="364"/>
      <c r="D110" s="364"/>
      <c r="E110" s="364"/>
      <c r="F110" s="364"/>
      <c r="G110" s="365"/>
      <c r="H110" s="366"/>
      <c r="I110" s="367"/>
      <c r="J110" s="367"/>
      <c r="K110" s="367"/>
      <c r="L110" s="550"/>
      <c r="M110" s="550"/>
      <c r="N110" s="550"/>
      <c r="O110" s="550"/>
      <c r="P110" s="550"/>
      <c r="Q110" s="550"/>
    </row>
    <row r="111" spans="1:17" s="19" customFormat="1" ht="15" customHeight="1">
      <c r="A111" s="432"/>
      <c r="B111" s="433"/>
      <c r="C111" s="433"/>
      <c r="D111" s="433"/>
      <c r="E111" s="433"/>
      <c r="F111" s="433"/>
      <c r="G111" s="47" t="s">
        <v>78</v>
      </c>
      <c r="H111" s="433"/>
      <c r="I111" s="434"/>
      <c r="J111" s="434"/>
      <c r="K111" s="434"/>
      <c r="L111" s="531">
        <f>L96+L68+L60+L52+L8</f>
        <v>329233409.68999994</v>
      </c>
      <c r="M111" s="531">
        <f t="shared" ref="M111:O111" si="58">M96+M68+M60+M52+M8</f>
        <v>259058152.59999999</v>
      </c>
      <c r="N111" s="531">
        <f t="shared" si="58"/>
        <v>259058152.59999999</v>
      </c>
      <c r="O111" s="531">
        <f t="shared" si="58"/>
        <v>259058152.59999999</v>
      </c>
      <c r="P111" s="434"/>
      <c r="Q111" s="434"/>
    </row>
    <row r="112" spans="1:17" s="368" customFormat="1">
      <c r="I112" s="376"/>
      <c r="J112" s="376"/>
      <c r="L112" s="532"/>
      <c r="M112" s="532"/>
      <c r="N112" s="532"/>
      <c r="O112" s="532"/>
      <c r="P112" s="377"/>
      <c r="Q112" s="378"/>
    </row>
    <row r="113" spans="12:17">
      <c r="L113" s="204"/>
      <c r="M113" s="204"/>
      <c r="N113" s="204"/>
      <c r="O113" s="204"/>
      <c r="P113" s="57"/>
      <c r="Q113" s="57"/>
    </row>
    <row r="114" spans="12:17">
      <c r="L114" s="204"/>
      <c r="M114" s="204"/>
      <c r="N114" s="204"/>
      <c r="O114" s="204"/>
    </row>
    <row r="115" spans="12:17">
      <c r="L115" s="204"/>
      <c r="M115" s="204"/>
      <c r="N115" s="204"/>
      <c r="O115" s="204"/>
    </row>
    <row r="116" spans="12:17">
      <c r="L116" s="204"/>
      <c r="M116" s="204"/>
      <c r="N116" s="204"/>
      <c r="O116" s="204"/>
    </row>
    <row r="117" spans="12:17">
      <c r="L117" s="204"/>
      <c r="M117" s="204"/>
      <c r="N117" s="204"/>
      <c r="O117" s="204"/>
    </row>
    <row r="118" spans="12:17">
      <c r="L118" s="204"/>
      <c r="M118" s="204"/>
      <c r="N118" s="204"/>
      <c r="O118" s="204"/>
    </row>
    <row r="119" spans="12:17">
      <c r="L119" s="204"/>
      <c r="M119" s="204"/>
      <c r="N119" s="204"/>
      <c r="O119" s="204"/>
    </row>
    <row r="120" spans="12:17">
      <c r="L120" s="204"/>
      <c r="M120" s="204"/>
      <c r="N120" s="204"/>
      <c r="O120" s="204"/>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rowBreaks count="3" manualBreakCount="3">
    <brk id="38" max="16" man="1"/>
    <brk id="63" max="16" man="1"/>
    <brk id="84" max="1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showGridLines="0" topLeftCell="A98" zoomScaleNormal="100" workbookViewId="0">
      <selection activeCell="F29" sqref="F29"/>
    </sheetView>
  </sheetViews>
  <sheetFormatPr baseColWidth="10" defaultColWidth="11.42578125" defaultRowHeight="13.5"/>
  <cols>
    <col min="1" max="1" width="7" style="1" customWidth="1"/>
    <col min="2" max="2" width="6.42578125" style="1" customWidth="1"/>
    <col min="3" max="3" width="6.85546875" style="1" customWidth="1"/>
    <col min="4" max="4" width="6.28515625" style="1" customWidth="1"/>
    <col min="5" max="5" width="5.7109375" style="1" customWidth="1"/>
    <col min="6" max="6" width="53.5703125" style="1" customWidth="1"/>
    <col min="7" max="7" width="116.28515625" style="1" customWidth="1"/>
    <col min="8" max="16384" width="11.42578125" style="1"/>
  </cols>
  <sheetData>
    <row r="1" spans="1:7" ht="35.1" customHeight="1">
      <c r="A1" s="609" t="s">
        <v>86</v>
      </c>
      <c r="B1" s="610"/>
      <c r="C1" s="610"/>
      <c r="D1" s="610"/>
      <c r="E1" s="610"/>
      <c r="F1" s="610"/>
      <c r="G1" s="611"/>
    </row>
    <row r="2" spans="1:7" ht="6" customHeight="1">
      <c r="G2" s="57"/>
    </row>
    <row r="3" spans="1:7" ht="20.100000000000001" customHeight="1">
      <c r="A3" s="612" t="s">
        <v>483</v>
      </c>
      <c r="B3" s="613"/>
      <c r="C3" s="613"/>
      <c r="D3" s="613"/>
      <c r="E3" s="613"/>
      <c r="F3" s="613"/>
      <c r="G3" s="614"/>
    </row>
    <row r="4" spans="1:7" ht="20.100000000000001" customHeight="1">
      <c r="A4" s="612" t="s">
        <v>363</v>
      </c>
      <c r="B4" s="613"/>
      <c r="C4" s="613"/>
      <c r="D4" s="613"/>
      <c r="E4" s="613"/>
      <c r="F4" s="613"/>
      <c r="G4" s="614"/>
    </row>
    <row r="5" spans="1:7" ht="34.15" customHeight="1">
      <c r="A5" s="607" t="s">
        <v>84</v>
      </c>
      <c r="B5" s="607" t="s">
        <v>44</v>
      </c>
      <c r="C5" s="607" t="s">
        <v>42</v>
      </c>
      <c r="D5" s="607" t="s">
        <v>43</v>
      </c>
      <c r="E5" s="607" t="s">
        <v>12</v>
      </c>
      <c r="F5" s="607" t="s">
        <v>13</v>
      </c>
      <c r="G5" s="607" t="s">
        <v>194</v>
      </c>
    </row>
    <row r="6" spans="1:7" ht="20.65" customHeight="1">
      <c r="A6" s="608"/>
      <c r="B6" s="608"/>
      <c r="C6" s="608"/>
      <c r="D6" s="608"/>
      <c r="E6" s="608"/>
      <c r="F6" s="608"/>
      <c r="G6" s="608"/>
    </row>
    <row r="7" spans="1:7" s="33" customFormat="1" ht="11.25">
      <c r="A7" s="199">
        <v>1</v>
      </c>
      <c r="B7" s="199"/>
      <c r="C7" s="199"/>
      <c r="D7" s="199"/>
      <c r="E7" s="199"/>
      <c r="F7" s="200" t="s">
        <v>216</v>
      </c>
      <c r="G7" s="31"/>
    </row>
    <row r="8" spans="1:7" s="33" customFormat="1" ht="11.25">
      <c r="A8" s="201"/>
      <c r="B8" s="202">
        <v>1</v>
      </c>
      <c r="C8" s="202"/>
      <c r="D8" s="202"/>
      <c r="E8" s="202"/>
      <c r="F8" s="203" t="s">
        <v>217</v>
      </c>
      <c r="G8" s="354"/>
    </row>
    <row r="9" spans="1:7" s="33" customFormat="1" ht="11.25">
      <c r="A9" s="201"/>
      <c r="B9" s="199"/>
      <c r="C9" s="202">
        <v>2</v>
      </c>
      <c r="D9" s="202"/>
      <c r="E9" s="202"/>
      <c r="F9" s="203" t="s">
        <v>218</v>
      </c>
      <c r="G9" s="354"/>
    </row>
    <row r="10" spans="1:7" s="33" customFormat="1" ht="11.25">
      <c r="A10" s="201"/>
      <c r="B10" s="199"/>
      <c r="C10" s="199"/>
      <c r="D10" s="202">
        <v>4</v>
      </c>
      <c r="E10" s="201"/>
      <c r="F10" s="200" t="s">
        <v>219</v>
      </c>
      <c r="G10" s="355"/>
    </row>
    <row r="11" spans="1:7" s="33" customFormat="1" ht="48.75" customHeight="1">
      <c r="A11" s="201" t="s">
        <v>220</v>
      </c>
      <c r="B11" s="201"/>
      <c r="C11" s="199"/>
      <c r="D11" s="199"/>
      <c r="E11" s="580">
        <v>201</v>
      </c>
      <c r="F11" s="579" t="s">
        <v>221</v>
      </c>
      <c r="G11" s="485" t="s">
        <v>1022</v>
      </c>
    </row>
    <row r="12" spans="1:7" s="33" customFormat="1" ht="54" customHeight="1">
      <c r="A12" s="357"/>
      <c r="B12" s="201"/>
      <c r="C12" s="199"/>
      <c r="D12" s="199"/>
      <c r="E12" s="580">
        <v>202</v>
      </c>
      <c r="F12" s="579" t="s">
        <v>435</v>
      </c>
      <c r="G12" s="485" t="s">
        <v>1091</v>
      </c>
    </row>
    <row r="13" spans="1:7" s="33" customFormat="1" ht="29.25" customHeight="1">
      <c r="A13" s="229"/>
      <c r="B13" s="230"/>
      <c r="C13" s="230"/>
      <c r="D13" s="230"/>
      <c r="E13" s="578"/>
      <c r="F13" s="577" t="s">
        <v>223</v>
      </c>
      <c r="G13" s="574"/>
    </row>
    <row r="14" spans="1:7" s="33" customFormat="1" ht="12">
      <c r="A14" s="229"/>
      <c r="B14" s="230">
        <v>2</v>
      </c>
      <c r="C14" s="230"/>
      <c r="D14" s="230"/>
      <c r="E14" s="578"/>
      <c r="F14" s="577" t="s">
        <v>223</v>
      </c>
      <c r="G14" s="574"/>
    </row>
    <row r="15" spans="1:7" s="33" customFormat="1" ht="12">
      <c r="A15" s="229"/>
      <c r="B15" s="230"/>
      <c r="C15" s="230">
        <v>2</v>
      </c>
      <c r="D15" s="230"/>
      <c r="E15" s="578"/>
      <c r="F15" s="577" t="s">
        <v>291</v>
      </c>
      <c r="G15" s="574"/>
    </row>
    <row r="16" spans="1:7" s="228" customFormat="1" ht="24" customHeight="1">
      <c r="A16" s="229"/>
      <c r="B16" s="230"/>
      <c r="C16" s="230"/>
      <c r="D16" s="230">
        <v>6</v>
      </c>
      <c r="E16" s="578"/>
      <c r="F16" s="577" t="s">
        <v>307</v>
      </c>
      <c r="G16" s="574"/>
    </row>
    <row r="17" spans="1:7" s="33" customFormat="1" ht="43.5" customHeight="1">
      <c r="A17" s="201"/>
      <c r="B17" s="201"/>
      <c r="C17" s="201"/>
      <c r="D17" s="201"/>
      <c r="E17" s="379">
        <v>203</v>
      </c>
      <c r="F17" s="380" t="s">
        <v>310</v>
      </c>
      <c r="G17" s="485" t="s">
        <v>1090</v>
      </c>
    </row>
    <row r="18" spans="1:7" s="33" customFormat="1" ht="11.25">
      <c r="A18" s="201"/>
      <c r="B18" s="201">
        <v>2</v>
      </c>
      <c r="C18" s="201"/>
      <c r="D18" s="201"/>
      <c r="E18" s="379"/>
      <c r="F18" s="380" t="s">
        <v>223</v>
      </c>
      <c r="G18" s="574"/>
    </row>
    <row r="19" spans="1:7" s="33" customFormat="1" ht="15" customHeight="1">
      <c r="A19" s="201"/>
      <c r="B19" s="201"/>
      <c r="C19" s="201">
        <v>3</v>
      </c>
      <c r="D19" s="201"/>
      <c r="E19" s="379"/>
      <c r="F19" s="380" t="s">
        <v>224</v>
      </c>
      <c r="G19" s="574"/>
    </row>
    <row r="20" spans="1:7" s="33" customFormat="1" ht="11.25">
      <c r="A20" s="201"/>
      <c r="B20" s="201"/>
      <c r="C20" s="201"/>
      <c r="D20" s="201">
        <v>1</v>
      </c>
      <c r="E20" s="379"/>
      <c r="F20" s="380" t="s">
        <v>437</v>
      </c>
      <c r="G20" s="485"/>
    </row>
    <row r="21" spans="1:7" s="33" customFormat="1" ht="39" customHeight="1">
      <c r="A21" s="201"/>
      <c r="B21" s="201"/>
      <c r="C21" s="201"/>
      <c r="D21" s="201"/>
      <c r="E21" s="379">
        <v>205</v>
      </c>
      <c r="F21" s="380" t="s">
        <v>225</v>
      </c>
      <c r="G21" s="485" t="s">
        <v>1092</v>
      </c>
    </row>
    <row r="22" spans="1:7" s="33" customFormat="1" ht="11.25">
      <c r="A22" s="201"/>
      <c r="B22" s="201"/>
      <c r="C22" s="201">
        <v>4</v>
      </c>
      <c r="D22" s="201"/>
      <c r="E22" s="379"/>
      <c r="F22" s="380" t="s">
        <v>226</v>
      </c>
      <c r="G22" s="574"/>
    </row>
    <row r="23" spans="1:7" s="33" customFormat="1" ht="24.75" customHeight="1">
      <c r="A23" s="201"/>
      <c r="B23" s="201"/>
      <c r="C23" s="201"/>
      <c r="D23" s="201">
        <v>1</v>
      </c>
      <c r="E23" s="379"/>
      <c r="F23" s="380" t="s">
        <v>227</v>
      </c>
      <c r="G23" s="574"/>
    </row>
    <row r="24" spans="1:7" s="33" customFormat="1" ht="45.75" customHeight="1">
      <c r="A24" s="201"/>
      <c r="B24" s="201"/>
      <c r="C24" s="201"/>
      <c r="D24" s="201"/>
      <c r="E24" s="379">
        <v>211</v>
      </c>
      <c r="F24" s="380" t="s">
        <v>228</v>
      </c>
      <c r="G24" s="485" t="s">
        <v>1024</v>
      </c>
    </row>
    <row r="25" spans="1:7" s="33" customFormat="1" ht="22.5">
      <c r="A25" s="201"/>
      <c r="B25" s="201"/>
      <c r="C25" s="201"/>
      <c r="D25" s="201"/>
      <c r="E25" s="379">
        <v>212</v>
      </c>
      <c r="F25" s="380" t="s">
        <v>230</v>
      </c>
      <c r="G25" s="574" t="s">
        <v>1025</v>
      </c>
    </row>
    <row r="26" spans="1:7" s="33" customFormat="1" ht="15" customHeight="1">
      <c r="A26" s="201"/>
      <c r="B26" s="201"/>
      <c r="C26" s="201"/>
      <c r="D26" s="201">
        <v>2</v>
      </c>
      <c r="E26" s="379"/>
      <c r="F26" s="380" t="s">
        <v>232</v>
      </c>
      <c r="G26" s="574"/>
    </row>
    <row r="27" spans="1:7" s="33" customFormat="1" ht="39.75" customHeight="1">
      <c r="A27" s="201"/>
      <c r="B27" s="201"/>
      <c r="C27" s="201"/>
      <c r="D27" s="201"/>
      <c r="E27" s="379">
        <v>213</v>
      </c>
      <c r="F27" s="380" t="s">
        <v>233</v>
      </c>
      <c r="G27" s="485" t="s">
        <v>1093</v>
      </c>
    </row>
    <row r="28" spans="1:7" s="33" customFormat="1" ht="34.5" customHeight="1">
      <c r="A28" s="201"/>
      <c r="B28" s="201"/>
      <c r="C28" s="201"/>
      <c r="D28" s="201"/>
      <c r="E28" s="379">
        <v>214</v>
      </c>
      <c r="F28" s="380" t="s">
        <v>234</v>
      </c>
      <c r="G28" s="485" t="s">
        <v>1093</v>
      </c>
    </row>
    <row r="29" spans="1:7" s="33" customFormat="1" ht="21.75" customHeight="1">
      <c r="A29" s="201"/>
      <c r="B29" s="201"/>
      <c r="C29" s="201"/>
      <c r="D29" s="201"/>
      <c r="E29" s="379">
        <v>215</v>
      </c>
      <c r="F29" s="380" t="s">
        <v>235</v>
      </c>
      <c r="G29" s="576" t="s">
        <v>1026</v>
      </c>
    </row>
    <row r="30" spans="1:7" s="33" customFormat="1" ht="11.25">
      <c r="A30" s="231"/>
      <c r="B30" s="231"/>
      <c r="C30" s="231">
        <v>5</v>
      </c>
      <c r="D30" s="231"/>
      <c r="E30" s="573"/>
      <c r="F30" s="572" t="s">
        <v>236</v>
      </c>
      <c r="G30" s="575"/>
    </row>
    <row r="31" spans="1:7" s="33" customFormat="1" ht="11.25">
      <c r="A31" s="201"/>
      <c r="B31" s="201"/>
      <c r="C31" s="201"/>
      <c r="D31" s="201">
        <v>1</v>
      </c>
      <c r="E31" s="379"/>
      <c r="F31" s="380" t="s">
        <v>237</v>
      </c>
      <c r="G31" s="574"/>
    </row>
    <row r="32" spans="1:7" s="33" customFormat="1" ht="31.5" customHeight="1">
      <c r="A32" s="201"/>
      <c r="B32" s="201"/>
      <c r="C32" s="201"/>
      <c r="D32" s="201"/>
      <c r="E32" s="379">
        <v>216</v>
      </c>
      <c r="F32" s="380" t="s">
        <v>238</v>
      </c>
      <c r="G32" s="485" t="s">
        <v>1095</v>
      </c>
    </row>
    <row r="33" spans="1:7" s="33" customFormat="1" ht="32.25" customHeight="1">
      <c r="A33" s="201"/>
      <c r="B33" s="201"/>
      <c r="C33" s="201"/>
      <c r="D33" s="201"/>
      <c r="E33" s="379">
        <v>218</v>
      </c>
      <c r="F33" s="380" t="s">
        <v>240</v>
      </c>
      <c r="G33" s="485" t="s">
        <v>1094</v>
      </c>
    </row>
    <row r="34" spans="1:7" s="33" customFormat="1" ht="11.25">
      <c r="A34" s="201"/>
      <c r="B34" s="201"/>
      <c r="C34" s="201">
        <v>6</v>
      </c>
      <c r="D34" s="201"/>
      <c r="E34" s="379"/>
      <c r="F34" s="380" t="s">
        <v>241</v>
      </c>
      <c r="G34" s="574"/>
    </row>
    <row r="35" spans="1:7" s="33" customFormat="1" ht="11.25">
      <c r="A35" s="201"/>
      <c r="B35" s="201"/>
      <c r="C35" s="201"/>
      <c r="D35" s="201">
        <v>3</v>
      </c>
      <c r="E35" s="379"/>
      <c r="F35" s="380" t="s">
        <v>242</v>
      </c>
      <c r="G35" s="574"/>
    </row>
    <row r="36" spans="1:7" s="33" customFormat="1" ht="41.25" customHeight="1">
      <c r="A36" s="201"/>
      <c r="B36" s="201"/>
      <c r="C36" s="201"/>
      <c r="D36" s="201"/>
      <c r="E36" s="379">
        <v>219</v>
      </c>
      <c r="F36" s="380" t="s">
        <v>243</v>
      </c>
      <c r="G36" s="485" t="s">
        <v>1096</v>
      </c>
    </row>
    <row r="37" spans="1:7" s="33" customFormat="1" ht="11.25">
      <c r="A37" s="201"/>
      <c r="B37" s="201"/>
      <c r="C37" s="201"/>
      <c r="D37" s="201">
        <v>5</v>
      </c>
      <c r="E37" s="379"/>
      <c r="F37" s="380" t="s">
        <v>244</v>
      </c>
      <c r="G37" s="574"/>
    </row>
    <row r="38" spans="1:7" s="33" customFormat="1" ht="18" customHeight="1">
      <c r="A38" s="201"/>
      <c r="B38" s="201"/>
      <c r="C38" s="201"/>
      <c r="D38" s="201"/>
      <c r="E38" s="379">
        <v>220</v>
      </c>
      <c r="F38" s="380" t="s">
        <v>245</v>
      </c>
      <c r="G38" s="574" t="s">
        <v>1028</v>
      </c>
    </row>
    <row r="39" spans="1:7" s="33" customFormat="1" ht="11.25">
      <c r="A39" s="201"/>
      <c r="B39" s="201"/>
      <c r="C39" s="201"/>
      <c r="D39" s="201">
        <v>8</v>
      </c>
      <c r="E39" s="379"/>
      <c r="F39" s="380" t="s">
        <v>246</v>
      </c>
      <c r="G39" s="574"/>
    </row>
    <row r="40" spans="1:7" s="33" customFormat="1" ht="39.75" customHeight="1">
      <c r="A40" s="201"/>
      <c r="B40" s="201"/>
      <c r="C40" s="201"/>
      <c r="D40" s="201"/>
      <c r="E40" s="379">
        <v>222</v>
      </c>
      <c r="F40" s="380" t="s">
        <v>247</v>
      </c>
      <c r="G40" s="485" t="s">
        <v>1023</v>
      </c>
    </row>
    <row r="41" spans="1:7" s="33" customFormat="1" ht="22.5">
      <c r="A41" s="201"/>
      <c r="B41" s="201"/>
      <c r="C41" s="201"/>
      <c r="D41" s="201"/>
      <c r="E41" s="379">
        <v>224</v>
      </c>
      <c r="F41" s="380" t="s">
        <v>248</v>
      </c>
      <c r="G41" s="574" t="s">
        <v>1028</v>
      </c>
    </row>
    <row r="42" spans="1:7" s="33" customFormat="1" ht="40.5" customHeight="1">
      <c r="A42" s="201"/>
      <c r="B42" s="201"/>
      <c r="C42" s="201"/>
      <c r="D42" s="201"/>
      <c r="E42" s="379">
        <v>225</v>
      </c>
      <c r="F42" s="380" t="s">
        <v>249</v>
      </c>
      <c r="G42" s="485" t="s">
        <v>1092</v>
      </c>
    </row>
    <row r="43" spans="1:7" s="33" customFormat="1" ht="22.5" customHeight="1">
      <c r="A43" s="201"/>
      <c r="B43" s="201"/>
      <c r="C43" s="201"/>
      <c r="D43" s="201">
        <v>9</v>
      </c>
      <c r="E43" s="379"/>
      <c r="F43" s="380" t="s">
        <v>250</v>
      </c>
      <c r="G43" s="574"/>
    </row>
    <row r="44" spans="1:7" s="33" customFormat="1" ht="18.75" customHeight="1">
      <c r="A44" s="201"/>
      <c r="B44" s="201"/>
      <c r="C44" s="201"/>
      <c r="D44" s="201"/>
      <c r="E44" s="379">
        <v>226</v>
      </c>
      <c r="F44" s="380" t="s">
        <v>251</v>
      </c>
      <c r="G44" s="574" t="s">
        <v>1028</v>
      </c>
    </row>
    <row r="45" spans="1:7" s="33" customFormat="1" ht="28.5" customHeight="1">
      <c r="A45" s="201"/>
      <c r="B45" s="201"/>
      <c r="C45" s="201"/>
      <c r="D45" s="201"/>
      <c r="E45" s="379">
        <v>227</v>
      </c>
      <c r="F45" s="380" t="s">
        <v>252</v>
      </c>
      <c r="G45" s="574" t="s">
        <v>1028</v>
      </c>
    </row>
    <row r="46" spans="1:7" s="33" customFormat="1" ht="30.75" customHeight="1">
      <c r="A46" s="201"/>
      <c r="B46" s="201"/>
      <c r="C46" s="201"/>
      <c r="D46" s="201"/>
      <c r="E46" s="379">
        <v>228</v>
      </c>
      <c r="F46" s="380" t="s">
        <v>253</v>
      </c>
      <c r="G46" s="485"/>
    </row>
    <row r="47" spans="1:7" s="33" customFormat="1" ht="38.25" customHeight="1">
      <c r="A47" s="201"/>
      <c r="B47" s="201"/>
      <c r="C47" s="201"/>
      <c r="D47" s="201"/>
      <c r="E47" s="379">
        <v>229</v>
      </c>
      <c r="F47" s="380" t="s">
        <v>254</v>
      </c>
      <c r="G47" s="485" t="s">
        <v>1029</v>
      </c>
    </row>
    <row r="48" spans="1:7" s="33" customFormat="1" ht="41.25" customHeight="1">
      <c r="A48" s="201"/>
      <c r="B48" s="201"/>
      <c r="C48" s="201"/>
      <c r="D48" s="201"/>
      <c r="E48" s="379">
        <v>230</v>
      </c>
      <c r="F48" s="380" t="s">
        <v>255</v>
      </c>
      <c r="G48" s="485" t="s">
        <v>1030</v>
      </c>
    </row>
    <row r="49" spans="1:7" s="33" customFormat="1" ht="16.5" customHeight="1">
      <c r="A49" s="201"/>
      <c r="B49" s="201">
        <v>3</v>
      </c>
      <c r="C49" s="201"/>
      <c r="D49" s="201"/>
      <c r="E49" s="379"/>
      <c r="F49" s="380" t="s">
        <v>256</v>
      </c>
      <c r="G49" s="574"/>
    </row>
    <row r="50" spans="1:7" s="33" customFormat="1" ht="11.25">
      <c r="A50" s="201"/>
      <c r="B50" s="201"/>
      <c r="C50" s="201">
        <v>1</v>
      </c>
      <c r="D50" s="201"/>
      <c r="E50" s="379"/>
      <c r="F50" s="380" t="s">
        <v>257</v>
      </c>
      <c r="G50" s="574"/>
    </row>
    <row r="51" spans="1:7" s="33" customFormat="1" ht="11.25">
      <c r="A51" s="201"/>
      <c r="B51" s="201"/>
      <c r="C51" s="201"/>
      <c r="D51" s="201">
        <v>2</v>
      </c>
      <c r="E51" s="379"/>
      <c r="F51" s="380" t="s">
        <v>258</v>
      </c>
      <c r="G51" s="574"/>
    </row>
    <row r="52" spans="1:7" s="33" customFormat="1" ht="42" customHeight="1">
      <c r="A52" s="201"/>
      <c r="B52" s="201"/>
      <c r="C52" s="201"/>
      <c r="D52" s="201"/>
      <c r="E52" s="379">
        <v>232</v>
      </c>
      <c r="F52" s="380" t="s">
        <v>259</v>
      </c>
      <c r="G52" s="485" t="s">
        <v>1030</v>
      </c>
    </row>
    <row r="53" spans="1:7" s="33" customFormat="1" ht="24.75" customHeight="1">
      <c r="A53" s="231">
        <v>2</v>
      </c>
      <c r="B53" s="231"/>
      <c r="C53" s="231"/>
      <c r="D53" s="231"/>
      <c r="E53" s="573"/>
      <c r="F53" s="572" t="s">
        <v>260</v>
      </c>
      <c r="G53" s="571"/>
    </row>
    <row r="54" spans="1:7" s="33" customFormat="1" ht="11.25">
      <c r="A54" s="201"/>
      <c r="B54" s="201">
        <v>1</v>
      </c>
      <c r="C54" s="201"/>
      <c r="D54" s="201"/>
      <c r="E54" s="379"/>
      <c r="F54" s="380" t="s">
        <v>217</v>
      </c>
      <c r="G54" s="485"/>
    </row>
    <row r="55" spans="1:7" s="33" customFormat="1" ht="11.25">
      <c r="A55" s="201"/>
      <c r="B55" s="201"/>
      <c r="C55" s="201">
        <v>7</v>
      </c>
      <c r="D55" s="201"/>
      <c r="E55" s="379"/>
      <c r="F55" s="380" t="s">
        <v>261</v>
      </c>
      <c r="G55" s="485"/>
    </row>
    <row r="56" spans="1:7" s="33" customFormat="1" ht="11.25">
      <c r="A56" s="201"/>
      <c r="B56" s="201"/>
      <c r="C56" s="201"/>
      <c r="D56" s="201">
        <v>1</v>
      </c>
      <c r="E56" s="379"/>
      <c r="F56" s="380" t="s">
        <v>262</v>
      </c>
      <c r="G56" s="485"/>
    </row>
    <row r="57" spans="1:7" s="33" customFormat="1" ht="39" customHeight="1">
      <c r="A57" s="201"/>
      <c r="B57" s="201"/>
      <c r="C57" s="201"/>
      <c r="D57" s="201"/>
      <c r="E57" s="379">
        <v>201</v>
      </c>
      <c r="F57" s="380" t="s">
        <v>263</v>
      </c>
      <c r="G57" s="485" t="s">
        <v>1097</v>
      </c>
    </row>
    <row r="58" spans="1:7" s="33" customFormat="1" ht="26.25" customHeight="1">
      <c r="A58" s="201"/>
      <c r="B58" s="201"/>
      <c r="C58" s="201"/>
      <c r="D58" s="201"/>
      <c r="E58" s="379">
        <v>203</v>
      </c>
      <c r="F58" s="380" t="s">
        <v>264</v>
      </c>
      <c r="G58" s="485"/>
    </row>
    <row r="59" spans="1:7" s="33" customFormat="1" ht="11.25">
      <c r="A59" s="201"/>
      <c r="B59" s="201"/>
      <c r="C59" s="201"/>
      <c r="D59" s="201">
        <v>2</v>
      </c>
      <c r="E59" s="379"/>
      <c r="F59" s="380" t="s">
        <v>265</v>
      </c>
      <c r="G59" s="485"/>
    </row>
    <row r="60" spans="1:7" s="33" customFormat="1" ht="28.5" customHeight="1">
      <c r="A60" s="201"/>
      <c r="B60" s="201"/>
      <c r="C60" s="201"/>
      <c r="D60" s="201"/>
      <c r="E60" s="379">
        <v>204</v>
      </c>
      <c r="F60" s="380" t="s">
        <v>266</v>
      </c>
      <c r="G60" s="485"/>
    </row>
    <row r="61" spans="1:7" s="33" customFormat="1" ht="11.25">
      <c r="A61" s="201">
        <v>3</v>
      </c>
      <c r="B61" s="201"/>
      <c r="C61" s="201"/>
      <c r="D61" s="201"/>
      <c r="E61" s="379"/>
      <c r="F61" s="380" t="s">
        <v>268</v>
      </c>
      <c r="G61" s="485"/>
    </row>
    <row r="62" spans="1:7" s="33" customFormat="1" ht="11.25">
      <c r="A62" s="201"/>
      <c r="B62" s="201">
        <v>3</v>
      </c>
      <c r="C62" s="201"/>
      <c r="D62" s="201"/>
      <c r="E62" s="379"/>
      <c r="F62" s="380" t="s">
        <v>269</v>
      </c>
      <c r="G62" s="485"/>
    </row>
    <row r="63" spans="1:7" s="33" customFormat="1" ht="11.25">
      <c r="A63" s="201"/>
      <c r="B63" s="201"/>
      <c r="C63" s="201">
        <v>1</v>
      </c>
      <c r="D63" s="201"/>
      <c r="E63" s="379"/>
      <c r="F63" s="380" t="s">
        <v>257</v>
      </c>
      <c r="G63" s="485"/>
    </row>
    <row r="64" spans="1:7" s="33" customFormat="1" ht="26.25" customHeight="1">
      <c r="A64" s="201"/>
      <c r="B64" s="201"/>
      <c r="C64" s="201"/>
      <c r="D64" s="201">
        <v>1</v>
      </c>
      <c r="E64" s="379"/>
      <c r="F64" s="380" t="s">
        <v>270</v>
      </c>
      <c r="G64" s="485"/>
    </row>
    <row r="65" spans="1:7" s="33" customFormat="1" ht="31.5" customHeight="1">
      <c r="A65" s="201"/>
      <c r="B65" s="201"/>
      <c r="C65" s="201"/>
      <c r="D65" s="201"/>
      <c r="E65" s="379">
        <v>215</v>
      </c>
      <c r="F65" s="380" t="s">
        <v>271</v>
      </c>
      <c r="G65" s="485" t="s">
        <v>1031</v>
      </c>
    </row>
    <row r="66" spans="1:7" s="33" customFormat="1" ht="24" customHeight="1">
      <c r="A66" s="201"/>
      <c r="B66" s="201"/>
      <c r="C66" s="201">
        <v>9</v>
      </c>
      <c r="D66" s="201"/>
      <c r="E66" s="379"/>
      <c r="F66" s="380" t="s">
        <v>273</v>
      </c>
      <c r="G66" s="485"/>
    </row>
    <row r="67" spans="1:7" s="33" customFormat="1" ht="15" customHeight="1">
      <c r="A67" s="201"/>
      <c r="B67" s="201"/>
      <c r="C67" s="201"/>
      <c r="D67" s="201">
        <v>3</v>
      </c>
      <c r="E67" s="379"/>
      <c r="F67" s="380" t="s">
        <v>274</v>
      </c>
      <c r="G67" s="485"/>
    </row>
    <row r="68" spans="1:7" s="33" customFormat="1" ht="30" customHeight="1">
      <c r="A68" s="201"/>
      <c r="B68" s="201"/>
      <c r="C68" s="201"/>
      <c r="D68" s="201"/>
      <c r="E68" s="379">
        <v>201</v>
      </c>
      <c r="F68" s="380" t="s">
        <v>275</v>
      </c>
      <c r="G68" s="485"/>
    </row>
    <row r="69" spans="1:7" s="33" customFormat="1" ht="22.5">
      <c r="A69" s="201">
        <v>4</v>
      </c>
      <c r="B69" s="201"/>
      <c r="C69" s="201"/>
      <c r="D69" s="201"/>
      <c r="E69" s="379"/>
      <c r="F69" s="380" t="s">
        <v>277</v>
      </c>
      <c r="G69" s="485"/>
    </row>
    <row r="70" spans="1:7" s="33" customFormat="1" ht="11.25">
      <c r="A70" s="201"/>
      <c r="B70" s="201">
        <v>2</v>
      </c>
      <c r="C70" s="201"/>
      <c r="D70" s="201"/>
      <c r="E70" s="379"/>
      <c r="F70" s="380" t="s">
        <v>223</v>
      </c>
      <c r="G70" s="485"/>
    </row>
    <row r="71" spans="1:7" s="33" customFormat="1" ht="11.25">
      <c r="A71" s="201"/>
      <c r="B71" s="201"/>
      <c r="C71" s="201">
        <v>1</v>
      </c>
      <c r="D71" s="201"/>
      <c r="E71" s="379"/>
      <c r="F71" s="380" t="s">
        <v>278</v>
      </c>
      <c r="G71" s="485"/>
    </row>
    <row r="72" spans="1:7" s="33" customFormat="1" ht="11.25">
      <c r="A72" s="201"/>
      <c r="B72" s="201"/>
      <c r="C72" s="201"/>
      <c r="D72" s="201">
        <v>1</v>
      </c>
      <c r="E72" s="379"/>
      <c r="F72" s="380" t="s">
        <v>279</v>
      </c>
      <c r="G72" s="485"/>
    </row>
    <row r="73" spans="1:7" s="33" customFormat="1" ht="30" customHeight="1">
      <c r="A73" s="201"/>
      <c r="B73" s="201"/>
      <c r="C73" s="201"/>
      <c r="D73" s="201"/>
      <c r="E73" s="379">
        <v>203</v>
      </c>
      <c r="F73" s="380" t="s">
        <v>280</v>
      </c>
      <c r="G73" s="485" t="s">
        <v>1032</v>
      </c>
    </row>
    <row r="74" spans="1:7" s="33" customFormat="1" ht="11.25">
      <c r="A74" s="201"/>
      <c r="B74" s="201"/>
      <c r="C74" s="201"/>
      <c r="D74" s="201">
        <v>3</v>
      </c>
      <c r="E74" s="379"/>
      <c r="F74" s="380" t="s">
        <v>282</v>
      </c>
      <c r="G74" s="485"/>
    </row>
    <row r="75" spans="1:7" s="33" customFormat="1" ht="22.5">
      <c r="A75" s="201"/>
      <c r="B75" s="201"/>
      <c r="C75" s="201"/>
      <c r="D75" s="201"/>
      <c r="E75" s="379">
        <v>206</v>
      </c>
      <c r="F75" s="380" t="s">
        <v>283</v>
      </c>
      <c r="G75" s="485" t="s">
        <v>1033</v>
      </c>
    </row>
    <row r="76" spans="1:7" s="33" customFormat="1" ht="11.25">
      <c r="A76" s="201"/>
      <c r="B76" s="201"/>
      <c r="C76" s="201"/>
      <c r="D76" s="201">
        <v>5</v>
      </c>
      <c r="E76" s="379"/>
      <c r="F76" s="380" t="s">
        <v>285</v>
      </c>
      <c r="G76" s="485"/>
    </row>
    <row r="77" spans="1:7" s="33" customFormat="1" ht="40.5" customHeight="1">
      <c r="A77" s="201"/>
      <c r="B77" s="201"/>
      <c r="C77" s="201"/>
      <c r="D77" s="201"/>
      <c r="E77" s="379">
        <v>207</v>
      </c>
      <c r="F77" s="380" t="s">
        <v>286</v>
      </c>
      <c r="G77" s="485" t="s">
        <v>1034</v>
      </c>
    </row>
    <row r="78" spans="1:7" s="33" customFormat="1" ht="36.75" customHeight="1">
      <c r="A78" s="231"/>
      <c r="B78" s="231"/>
      <c r="C78" s="231"/>
      <c r="D78" s="231"/>
      <c r="E78" s="573">
        <v>208</v>
      </c>
      <c r="F78" s="572" t="s">
        <v>288</v>
      </c>
      <c r="G78" s="571" t="s">
        <v>1035</v>
      </c>
    </row>
    <row r="79" spans="1:7" s="381" customFormat="1" ht="43.5" customHeight="1">
      <c r="A79" s="379"/>
      <c r="B79" s="379"/>
      <c r="C79" s="379"/>
      <c r="D79" s="379"/>
      <c r="E79" s="379">
        <v>209</v>
      </c>
      <c r="F79" s="380" t="s">
        <v>290</v>
      </c>
      <c r="G79" s="485" t="s">
        <v>1098</v>
      </c>
    </row>
    <row r="80" spans="1:7" s="381" customFormat="1" ht="11.25">
      <c r="A80" s="379"/>
      <c r="B80" s="379"/>
      <c r="C80" s="379">
        <v>2</v>
      </c>
      <c r="D80" s="379"/>
      <c r="E80" s="379"/>
      <c r="F80" s="380" t="s">
        <v>291</v>
      </c>
      <c r="G80" s="485"/>
    </row>
    <row r="81" spans="1:17" s="381" customFormat="1" ht="11.25">
      <c r="A81" s="379"/>
      <c r="B81" s="379"/>
      <c r="C81" s="379"/>
      <c r="D81" s="379">
        <v>1</v>
      </c>
      <c r="E81" s="379"/>
      <c r="F81" s="380" t="s">
        <v>292</v>
      </c>
      <c r="G81" s="485"/>
    </row>
    <row r="82" spans="1:17" s="381" customFormat="1" ht="40.5" customHeight="1">
      <c r="A82" s="379"/>
      <c r="B82" s="379"/>
      <c r="C82" s="379"/>
      <c r="D82" s="379"/>
      <c r="E82" s="379">
        <v>211</v>
      </c>
      <c r="F82" s="380" t="s">
        <v>293</v>
      </c>
      <c r="G82" s="485" t="s">
        <v>1036</v>
      </c>
    </row>
    <row r="83" spans="1:17" s="381" customFormat="1" ht="27" customHeight="1">
      <c r="A83" s="379"/>
      <c r="B83" s="379"/>
      <c r="C83" s="379"/>
      <c r="D83" s="379"/>
      <c r="E83" s="379">
        <v>213</v>
      </c>
      <c r="F83" s="380" t="s">
        <v>295</v>
      </c>
      <c r="G83" s="485" t="s">
        <v>1099</v>
      </c>
    </row>
    <row r="84" spans="1:17" s="381" customFormat="1" ht="28.5" customHeight="1">
      <c r="A84" s="379"/>
      <c r="B84" s="379"/>
      <c r="C84" s="379"/>
      <c r="D84" s="379"/>
      <c r="E84" s="379">
        <v>215</v>
      </c>
      <c r="F84" s="380" t="s">
        <v>296</v>
      </c>
      <c r="G84" s="485" t="s">
        <v>1027</v>
      </c>
    </row>
    <row r="85" spans="1:17" s="33" customFormat="1" ht="22.5">
      <c r="A85" s="201"/>
      <c r="B85" s="201"/>
      <c r="C85" s="201"/>
      <c r="D85" s="201"/>
      <c r="E85" s="379">
        <v>216</v>
      </c>
      <c r="F85" s="380" t="s">
        <v>297</v>
      </c>
      <c r="G85" s="485" t="s">
        <v>1100</v>
      </c>
    </row>
    <row r="86" spans="1:17" s="33" customFormat="1" ht="29.25" customHeight="1">
      <c r="A86" s="201"/>
      <c r="B86" s="201"/>
      <c r="C86" s="201"/>
      <c r="D86" s="201"/>
      <c r="E86" s="379">
        <v>217</v>
      </c>
      <c r="F86" s="380" t="s">
        <v>298</v>
      </c>
      <c r="G86" s="485" t="s">
        <v>1027</v>
      </c>
      <c r="H86" s="445"/>
      <c r="I86" s="445"/>
      <c r="J86" s="445"/>
      <c r="K86" s="445"/>
      <c r="L86" s="445"/>
      <c r="M86" s="445"/>
      <c r="N86" s="445"/>
      <c r="O86" s="445"/>
      <c r="P86" s="445"/>
      <c r="Q86" s="445"/>
    </row>
    <row r="87" spans="1:17" s="33" customFormat="1" ht="22.5">
      <c r="A87" s="201"/>
      <c r="B87" s="201"/>
      <c r="C87" s="201"/>
      <c r="D87" s="201"/>
      <c r="E87" s="379">
        <v>218</v>
      </c>
      <c r="F87" s="380" t="s">
        <v>299</v>
      </c>
      <c r="G87" s="485"/>
    </row>
    <row r="88" spans="1:17" s="33" customFormat="1" ht="33" customHeight="1">
      <c r="A88" s="201"/>
      <c r="B88" s="201"/>
      <c r="C88" s="201"/>
      <c r="D88" s="201"/>
      <c r="E88" s="379">
        <v>219</v>
      </c>
      <c r="F88" s="380" t="s">
        <v>300</v>
      </c>
      <c r="G88" s="485" t="s">
        <v>1101</v>
      </c>
    </row>
    <row r="89" spans="1:17" s="33" customFormat="1" ht="47.25" customHeight="1">
      <c r="A89" s="201"/>
      <c r="B89" s="201"/>
      <c r="C89" s="201"/>
      <c r="D89" s="201"/>
      <c r="E89" s="379">
        <v>220</v>
      </c>
      <c r="F89" s="380" t="s">
        <v>302</v>
      </c>
      <c r="G89" s="485" t="s">
        <v>1102</v>
      </c>
    </row>
    <row r="90" spans="1:17" s="33" customFormat="1" ht="15" customHeight="1">
      <c r="A90" s="201"/>
      <c r="B90" s="201"/>
      <c r="C90" s="201"/>
      <c r="D90" s="201">
        <v>3</v>
      </c>
      <c r="E90" s="379"/>
      <c r="F90" s="380" t="s">
        <v>303</v>
      </c>
      <c r="G90" s="485"/>
    </row>
    <row r="91" spans="1:17" s="33" customFormat="1" ht="30.75" customHeight="1">
      <c r="A91" s="201"/>
      <c r="B91" s="201"/>
      <c r="C91" s="201"/>
      <c r="D91" s="201"/>
      <c r="E91" s="379">
        <v>222</v>
      </c>
      <c r="F91" s="380" t="s">
        <v>304</v>
      </c>
      <c r="G91" s="485" t="s">
        <v>1037</v>
      </c>
    </row>
    <row r="92" spans="1:17" s="33" customFormat="1" ht="15" customHeight="1">
      <c r="A92" s="201"/>
      <c r="B92" s="201"/>
      <c r="C92" s="201"/>
      <c r="D92" s="201">
        <v>4</v>
      </c>
      <c r="E92" s="379"/>
      <c r="F92" s="380" t="s">
        <v>305</v>
      </c>
      <c r="G92" s="485"/>
    </row>
    <row r="93" spans="1:17" s="33" customFormat="1" ht="33" customHeight="1">
      <c r="A93" s="201"/>
      <c r="B93" s="201"/>
      <c r="C93" s="201"/>
      <c r="D93" s="201"/>
      <c r="E93" s="379">
        <v>223</v>
      </c>
      <c r="F93" s="380" t="s">
        <v>305</v>
      </c>
      <c r="G93" s="485" t="s">
        <v>1038</v>
      </c>
    </row>
    <row r="94" spans="1:17" s="33" customFormat="1" ht="15" customHeight="1">
      <c r="A94" s="201"/>
      <c r="B94" s="201"/>
      <c r="C94" s="201"/>
      <c r="D94" s="201">
        <v>5</v>
      </c>
      <c r="E94" s="379"/>
      <c r="F94" s="380" t="s">
        <v>307</v>
      </c>
      <c r="G94" s="485"/>
    </row>
    <row r="95" spans="1:17" s="33" customFormat="1" ht="30.75" customHeight="1">
      <c r="A95" s="201"/>
      <c r="B95" s="201"/>
      <c r="C95" s="201"/>
      <c r="D95" s="201"/>
      <c r="E95" s="379">
        <v>224</v>
      </c>
      <c r="F95" s="380" t="s">
        <v>308</v>
      </c>
      <c r="G95" s="485" t="s">
        <v>1027</v>
      </c>
    </row>
    <row r="96" spans="1:17" s="33" customFormat="1" ht="15" customHeight="1">
      <c r="A96" s="201"/>
      <c r="B96" s="201"/>
      <c r="C96" s="201"/>
      <c r="D96" s="201">
        <v>6</v>
      </c>
      <c r="E96" s="379"/>
      <c r="F96" s="380" t="s">
        <v>307</v>
      </c>
      <c r="G96" s="485"/>
    </row>
    <row r="97" spans="1:7" s="33" customFormat="1" ht="48.75" customHeight="1">
      <c r="A97" s="231"/>
      <c r="B97" s="231"/>
      <c r="C97" s="231"/>
      <c r="D97" s="231"/>
      <c r="E97" s="573">
        <v>225</v>
      </c>
      <c r="F97" s="572" t="s">
        <v>311</v>
      </c>
      <c r="G97" s="571" t="s">
        <v>1103</v>
      </c>
    </row>
    <row r="98" spans="1:7" s="33" customFormat="1" ht="22.5">
      <c r="A98" s="201">
        <v>5</v>
      </c>
      <c r="B98" s="201"/>
      <c r="C98" s="201"/>
      <c r="D98" s="201"/>
      <c r="E98" s="379"/>
      <c r="F98" s="380" t="s">
        <v>313</v>
      </c>
      <c r="G98" s="485"/>
    </row>
    <row r="99" spans="1:7" s="33" customFormat="1" ht="15" customHeight="1">
      <c r="A99" s="201"/>
      <c r="B99" s="201">
        <v>1</v>
      </c>
      <c r="C99" s="201"/>
      <c r="D99" s="201"/>
      <c r="E99" s="379"/>
      <c r="F99" s="380" t="s">
        <v>217</v>
      </c>
      <c r="G99" s="485"/>
    </row>
    <row r="100" spans="1:7" s="33" customFormat="1" ht="15" customHeight="1">
      <c r="A100" s="201"/>
      <c r="B100" s="201"/>
      <c r="C100" s="201">
        <v>3</v>
      </c>
      <c r="D100" s="201"/>
      <c r="E100" s="379"/>
      <c r="F100" s="380" t="s">
        <v>314</v>
      </c>
      <c r="G100" s="485"/>
    </row>
    <row r="101" spans="1:7" s="33" customFormat="1" ht="15" customHeight="1">
      <c r="A101" s="201"/>
      <c r="B101" s="201"/>
      <c r="C101" s="201"/>
      <c r="D101" s="201">
        <v>1</v>
      </c>
      <c r="E101" s="379"/>
      <c r="F101" s="380" t="s">
        <v>315</v>
      </c>
      <c r="G101" s="485"/>
    </row>
    <row r="102" spans="1:7" s="33" customFormat="1" ht="51.75" customHeight="1">
      <c r="A102" s="201"/>
      <c r="B102" s="201"/>
      <c r="C102" s="201"/>
      <c r="D102" s="201"/>
      <c r="E102" s="379">
        <v>204</v>
      </c>
      <c r="F102" s="380" t="s">
        <v>316</v>
      </c>
      <c r="G102" s="485"/>
    </row>
    <row r="103" spans="1:7" s="33" customFormat="1" ht="15" customHeight="1">
      <c r="A103" s="201"/>
      <c r="B103" s="201"/>
      <c r="C103" s="201">
        <v>8</v>
      </c>
      <c r="D103" s="201"/>
      <c r="E103" s="379"/>
      <c r="F103" s="380" t="s">
        <v>317</v>
      </c>
      <c r="G103" s="485"/>
    </row>
    <row r="104" spans="1:7" s="33" customFormat="1" ht="15" customHeight="1">
      <c r="A104" s="201"/>
      <c r="B104" s="201"/>
      <c r="C104" s="201"/>
      <c r="D104" s="201">
        <v>2</v>
      </c>
      <c r="E104" s="379"/>
      <c r="F104" s="380" t="s">
        <v>318</v>
      </c>
      <c r="G104" s="485"/>
    </row>
    <row r="105" spans="1:7" s="33" customFormat="1" ht="32.25" customHeight="1">
      <c r="A105" s="201"/>
      <c r="B105" s="201"/>
      <c r="C105" s="201"/>
      <c r="D105" s="201"/>
      <c r="E105" s="379">
        <v>207</v>
      </c>
      <c r="F105" s="380" t="s">
        <v>319</v>
      </c>
      <c r="G105" s="485"/>
    </row>
    <row r="106" spans="1:7" s="33" customFormat="1" ht="15" customHeight="1">
      <c r="A106" s="201"/>
      <c r="B106" s="201"/>
      <c r="C106" s="201"/>
      <c r="D106" s="201">
        <v>5</v>
      </c>
      <c r="E106" s="379"/>
      <c r="F106" s="380" t="s">
        <v>320</v>
      </c>
      <c r="G106" s="485"/>
    </row>
    <row r="107" spans="1:7" s="33" customFormat="1" ht="55.5" customHeight="1">
      <c r="A107" s="201"/>
      <c r="B107" s="201"/>
      <c r="C107" s="201"/>
      <c r="D107" s="201"/>
      <c r="E107" s="379">
        <v>201</v>
      </c>
      <c r="F107" s="380" t="s">
        <v>321</v>
      </c>
      <c r="G107" s="485"/>
    </row>
    <row r="108" spans="1:7" s="33" customFormat="1" ht="15" customHeight="1">
      <c r="A108" s="201"/>
      <c r="B108" s="201">
        <v>1</v>
      </c>
      <c r="C108" s="201"/>
      <c r="D108" s="201"/>
      <c r="E108" s="379"/>
      <c r="F108" s="380" t="s">
        <v>315</v>
      </c>
      <c r="G108" s="485"/>
    </row>
    <row r="109" spans="1:7">
      <c r="A109" s="201"/>
      <c r="B109" s="201"/>
      <c r="C109" s="201">
        <v>3</v>
      </c>
      <c r="D109" s="201"/>
      <c r="E109" s="379"/>
      <c r="F109" s="380" t="s">
        <v>314</v>
      </c>
      <c r="G109" s="485"/>
    </row>
    <row r="110" spans="1:7">
      <c r="A110" s="201"/>
      <c r="B110" s="201"/>
      <c r="C110" s="201"/>
      <c r="D110" s="201">
        <v>5</v>
      </c>
      <c r="E110" s="201"/>
      <c r="F110" s="200" t="s">
        <v>320</v>
      </c>
      <c r="G110" s="484"/>
    </row>
    <row r="111" spans="1:7" ht="22.5">
      <c r="A111" s="201"/>
      <c r="B111" s="201"/>
      <c r="C111" s="201"/>
      <c r="D111" s="201"/>
      <c r="E111" s="201">
        <v>208</v>
      </c>
      <c r="F111" s="200" t="s">
        <v>323</v>
      </c>
      <c r="G111" s="484" t="s">
        <v>1039</v>
      </c>
    </row>
    <row r="112" spans="1:7">
      <c r="A112" s="231"/>
      <c r="B112" s="231"/>
      <c r="C112" s="231"/>
      <c r="D112" s="231"/>
      <c r="E112" s="231"/>
      <c r="F112" s="231"/>
      <c r="G112" s="356"/>
    </row>
    <row r="113" spans="2:7">
      <c r="B113" s="13"/>
      <c r="C113" s="13"/>
    </row>
    <row r="114" spans="2:7">
      <c r="B114" s="7"/>
      <c r="C114" s="7"/>
      <c r="F114" s="20"/>
      <c r="G114" s="8"/>
    </row>
    <row r="115" spans="2:7">
      <c r="B115" s="9"/>
      <c r="C115" s="9"/>
      <c r="F115" s="21"/>
      <c r="G115" s="10"/>
    </row>
  </sheetData>
  <mergeCells count="10">
    <mergeCell ref="A5:A6"/>
    <mergeCell ref="A3:G3"/>
    <mergeCell ref="A4:G4"/>
    <mergeCell ref="A1:G1"/>
    <mergeCell ref="B5:B6"/>
    <mergeCell ref="C5:C6"/>
    <mergeCell ref="D5:D6"/>
    <mergeCell ref="E5:E6"/>
    <mergeCell ref="F5:F6"/>
    <mergeCell ref="G5:G6"/>
  </mergeCells>
  <printOptions horizontalCentered="1"/>
  <pageMargins left="0.39370078740157483" right="0.39370078740157483" top="1.3779527559055118" bottom="0.47244094488188981" header="0.39370078740157483" footer="0.19685039370078741"/>
  <pageSetup scale="59" orientation="landscape" r:id="rId1"/>
  <headerFooter scaleWithDoc="0">
    <oddHeader>&amp;C&amp;G</oddHeader>
    <oddFooter>&amp;C&amp;G</oddFooter>
  </headerFooter>
  <rowBreaks count="4" manualBreakCount="4">
    <brk id="30" max="16383" man="1"/>
    <brk id="53" max="16383" man="1"/>
    <brk id="78" max="16383" man="1"/>
    <brk id="97"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7"/>
  <sheetViews>
    <sheetView showGridLines="0" topLeftCell="A16" zoomScaleNormal="100" zoomScaleSheetLayoutView="70" zoomScalePageLayoutView="90" workbookViewId="0">
      <selection activeCell="I16" sqref="I16"/>
    </sheetView>
  </sheetViews>
  <sheetFormatPr baseColWidth="10" defaultColWidth="11.42578125" defaultRowHeight="13.5"/>
  <cols>
    <col min="1" max="1" width="3.7109375" style="22" customWidth="1"/>
    <col min="2" max="4" width="3.28515625" style="22" customWidth="1"/>
    <col min="5" max="5" width="4" style="22" customWidth="1"/>
    <col min="6" max="6" width="35" style="22" customWidth="1"/>
    <col min="7" max="7" width="12.42578125" style="22" bestFit="1" customWidth="1"/>
    <col min="8" max="8" width="15" style="22" bestFit="1" customWidth="1"/>
    <col min="9" max="9" width="13" style="22" bestFit="1" customWidth="1"/>
    <col min="10" max="10" width="15" style="22" bestFit="1" customWidth="1"/>
    <col min="11" max="11" width="12.140625" style="22" bestFit="1" customWidth="1"/>
    <col min="12" max="12" width="8.7109375" style="22" customWidth="1"/>
    <col min="13" max="13" width="20.28515625" style="22" customWidth="1"/>
    <col min="14" max="14" width="19" style="22" bestFit="1" customWidth="1"/>
    <col min="15" max="17" width="17.28515625" style="22" bestFit="1" customWidth="1"/>
    <col min="18" max="18" width="10.7109375" style="22" bestFit="1" customWidth="1"/>
    <col min="19" max="19" width="8" style="22" bestFit="1" customWidth="1"/>
    <col min="20" max="20" width="10.7109375" style="22" bestFit="1" customWidth="1"/>
    <col min="21" max="21" width="8" style="22" bestFit="1" customWidth="1"/>
    <col min="22" max="16384" width="11.42578125" style="22"/>
  </cols>
  <sheetData>
    <row r="1" spans="1:21" ht="25.15" customHeight="1">
      <c r="A1" s="629" t="s">
        <v>88</v>
      </c>
      <c r="B1" s="630"/>
      <c r="C1" s="630"/>
      <c r="D1" s="630"/>
      <c r="E1" s="630"/>
      <c r="F1" s="630"/>
      <c r="G1" s="630"/>
      <c r="H1" s="630"/>
      <c r="I1" s="630"/>
      <c r="J1" s="630"/>
      <c r="K1" s="630"/>
      <c r="L1" s="630"/>
      <c r="M1" s="630"/>
      <c r="N1" s="630"/>
      <c r="O1" s="630"/>
      <c r="P1" s="630"/>
      <c r="Q1" s="630"/>
      <c r="R1" s="630"/>
      <c r="S1" s="630"/>
      <c r="T1" s="630"/>
      <c r="U1" s="631"/>
    </row>
    <row r="2" spans="1:21" ht="36" customHeight="1">
      <c r="A2" s="632" t="s">
        <v>1112</v>
      </c>
      <c r="B2" s="633"/>
      <c r="C2" s="633"/>
      <c r="D2" s="633"/>
      <c r="E2" s="633"/>
      <c r="F2" s="633"/>
      <c r="G2" s="633"/>
      <c r="H2" s="633"/>
      <c r="I2" s="633"/>
      <c r="J2" s="633"/>
      <c r="K2" s="633"/>
      <c r="L2" s="633"/>
      <c r="M2" s="633"/>
      <c r="N2" s="633"/>
      <c r="O2" s="633"/>
      <c r="P2" s="633"/>
      <c r="Q2" s="633"/>
      <c r="R2" s="633"/>
      <c r="S2" s="633"/>
      <c r="T2" s="633"/>
      <c r="U2" s="634"/>
    </row>
    <row r="3" spans="1:21" ht="6" customHeight="1">
      <c r="A3" s="594"/>
      <c r="B3" s="81"/>
      <c r="C3" s="81"/>
      <c r="D3" s="81"/>
      <c r="E3" s="81"/>
      <c r="F3" s="81"/>
      <c r="G3" s="81"/>
      <c r="H3" s="81"/>
      <c r="I3" s="81"/>
      <c r="J3" s="81"/>
      <c r="K3" s="81"/>
      <c r="L3" s="81"/>
      <c r="M3" s="81"/>
      <c r="N3" s="81"/>
      <c r="O3" s="81"/>
      <c r="P3" s="81"/>
      <c r="Q3" s="81"/>
      <c r="R3" s="81"/>
      <c r="S3" s="81"/>
      <c r="T3" s="81"/>
      <c r="U3" s="595"/>
    </row>
    <row r="4" spans="1:21" ht="20.100000000000001" customHeight="1">
      <c r="A4" s="612" t="s">
        <v>483</v>
      </c>
      <c r="B4" s="635"/>
      <c r="C4" s="635"/>
      <c r="D4" s="635"/>
      <c r="E4" s="635"/>
      <c r="F4" s="635"/>
      <c r="G4" s="635"/>
      <c r="H4" s="635"/>
      <c r="I4" s="635"/>
      <c r="J4" s="635"/>
      <c r="K4" s="635"/>
      <c r="L4" s="635"/>
      <c r="M4" s="635"/>
      <c r="N4" s="635"/>
      <c r="O4" s="635"/>
      <c r="P4" s="635"/>
      <c r="Q4" s="635"/>
      <c r="R4" s="635"/>
      <c r="S4" s="635"/>
      <c r="T4" s="635"/>
      <c r="U4" s="636"/>
    </row>
    <row r="5" spans="1:21" ht="20.100000000000001" customHeight="1">
      <c r="A5" s="637" t="s">
        <v>363</v>
      </c>
      <c r="B5" s="638"/>
      <c r="C5" s="638"/>
      <c r="D5" s="638"/>
      <c r="E5" s="638"/>
      <c r="F5" s="638"/>
      <c r="G5" s="638"/>
      <c r="H5" s="638"/>
      <c r="I5" s="638"/>
      <c r="J5" s="638"/>
      <c r="K5" s="638"/>
      <c r="L5" s="638"/>
      <c r="M5" s="638"/>
      <c r="N5" s="638"/>
      <c r="O5" s="638"/>
      <c r="P5" s="638"/>
      <c r="Q5" s="638"/>
      <c r="R5" s="638"/>
      <c r="S5" s="638"/>
      <c r="T5" s="638"/>
      <c r="U5" s="639"/>
    </row>
    <row r="6" spans="1:21" ht="15" customHeight="1">
      <c r="A6" s="640" t="s">
        <v>84</v>
      </c>
      <c r="B6" s="643" t="s">
        <v>44</v>
      </c>
      <c r="C6" s="643" t="s">
        <v>42</v>
      </c>
      <c r="D6" s="643" t="s">
        <v>43</v>
      </c>
      <c r="E6" s="643" t="s">
        <v>12</v>
      </c>
      <c r="F6" s="643" t="s">
        <v>13</v>
      </c>
      <c r="G6" s="643" t="s">
        <v>28</v>
      </c>
      <c r="H6" s="125" t="s">
        <v>15</v>
      </c>
      <c r="I6" s="125"/>
      <c r="J6" s="125"/>
      <c r="K6" s="125"/>
      <c r="L6" s="125"/>
      <c r="M6" s="125"/>
      <c r="N6" s="125"/>
      <c r="O6" s="125"/>
      <c r="P6" s="125"/>
      <c r="Q6" s="125"/>
      <c r="R6" s="125"/>
      <c r="S6" s="125"/>
      <c r="T6" s="125"/>
      <c r="U6" s="126"/>
    </row>
    <row r="7" spans="1:21" ht="15" customHeight="1">
      <c r="A7" s="641"/>
      <c r="B7" s="644"/>
      <c r="C7" s="644"/>
      <c r="D7" s="644"/>
      <c r="E7" s="644"/>
      <c r="F7" s="644"/>
      <c r="G7" s="644"/>
      <c r="H7" s="646" t="s">
        <v>14</v>
      </c>
      <c r="I7" s="647"/>
      <c r="J7" s="648"/>
      <c r="K7" s="646" t="s">
        <v>48</v>
      </c>
      <c r="L7" s="648"/>
      <c r="M7" s="646" t="s">
        <v>93</v>
      </c>
      <c r="N7" s="647"/>
      <c r="O7" s="647"/>
      <c r="P7" s="647"/>
      <c r="Q7" s="648"/>
      <c r="R7" s="649" t="s">
        <v>48</v>
      </c>
      <c r="S7" s="650"/>
      <c r="T7" s="650"/>
      <c r="U7" s="651"/>
    </row>
    <row r="8" spans="1:21" ht="33" customHeight="1">
      <c r="A8" s="642"/>
      <c r="B8" s="645"/>
      <c r="C8" s="645"/>
      <c r="D8" s="645"/>
      <c r="E8" s="645"/>
      <c r="F8" s="645"/>
      <c r="G8" s="645"/>
      <c r="H8" s="127" t="s">
        <v>122</v>
      </c>
      <c r="I8" s="127" t="s">
        <v>186</v>
      </c>
      <c r="J8" s="127" t="s">
        <v>47</v>
      </c>
      <c r="K8" s="128" t="s">
        <v>49</v>
      </c>
      <c r="L8" s="128" t="s">
        <v>50</v>
      </c>
      <c r="M8" s="127" t="s">
        <v>118</v>
      </c>
      <c r="N8" s="127" t="s">
        <v>187</v>
      </c>
      <c r="O8" s="127" t="s">
        <v>51</v>
      </c>
      <c r="P8" s="127" t="s">
        <v>52</v>
      </c>
      <c r="Q8" s="127" t="s">
        <v>109</v>
      </c>
      <c r="R8" s="128" t="s">
        <v>111</v>
      </c>
      <c r="S8" s="128" t="s">
        <v>112</v>
      </c>
      <c r="T8" s="128" t="s">
        <v>113</v>
      </c>
      <c r="U8" s="128" t="s">
        <v>114</v>
      </c>
    </row>
    <row r="9" spans="1:21" s="185" customFormat="1" ht="22.5">
      <c r="A9" s="417">
        <v>1</v>
      </c>
      <c r="B9" s="417"/>
      <c r="C9" s="181"/>
      <c r="D9" s="181"/>
      <c r="E9" s="181"/>
      <c r="F9" s="182" t="s">
        <v>216</v>
      </c>
      <c r="G9" s="183"/>
      <c r="H9" s="184"/>
      <c r="I9" s="184"/>
      <c r="J9" s="184"/>
      <c r="K9" s="184"/>
      <c r="L9" s="184"/>
      <c r="M9" s="534">
        <f>M10+M15+M48</f>
        <v>153969117</v>
      </c>
      <c r="N9" s="534">
        <f t="shared" ref="N9:Q9" si="0">N10+N15+N48</f>
        <v>17055702.500000004</v>
      </c>
      <c r="O9" s="534">
        <f t="shared" si="0"/>
        <v>16499900.500000004</v>
      </c>
      <c r="P9" s="534">
        <f t="shared" si="0"/>
        <v>16499900.500000004</v>
      </c>
      <c r="Q9" s="534">
        <f t="shared" si="0"/>
        <v>16499900.500000004</v>
      </c>
      <c r="R9" s="184"/>
      <c r="S9" s="184"/>
      <c r="T9" s="184"/>
      <c r="U9" s="184"/>
    </row>
    <row r="10" spans="1:21" s="185" customFormat="1" ht="11.25">
      <c r="A10" s="181"/>
      <c r="B10" s="181">
        <v>1</v>
      </c>
      <c r="C10" s="181"/>
      <c r="D10" s="181"/>
      <c r="E10" s="181"/>
      <c r="F10" s="182" t="s">
        <v>217</v>
      </c>
      <c r="G10" s="183"/>
      <c r="H10" s="184"/>
      <c r="I10" s="184"/>
      <c r="J10" s="184"/>
      <c r="K10" s="184"/>
      <c r="L10" s="184"/>
      <c r="M10" s="184">
        <f>M11</f>
        <v>924000</v>
      </c>
      <c r="N10" s="184">
        <f t="shared" ref="N10:P11" si="1">N11</f>
        <v>0</v>
      </c>
      <c r="O10" s="184">
        <f t="shared" si="1"/>
        <v>0</v>
      </c>
      <c r="P10" s="184">
        <f t="shared" si="1"/>
        <v>0</v>
      </c>
      <c r="Q10" s="184"/>
      <c r="R10" s="184"/>
      <c r="S10" s="184"/>
      <c r="T10" s="184"/>
      <c r="U10" s="184"/>
    </row>
    <row r="11" spans="1:21" s="185" customFormat="1" ht="11.25">
      <c r="A11" s="181"/>
      <c r="B11" s="181"/>
      <c r="C11" s="181">
        <v>2</v>
      </c>
      <c r="D11" s="181"/>
      <c r="E11" s="181"/>
      <c r="F11" s="182" t="s">
        <v>218</v>
      </c>
      <c r="G11" s="183"/>
      <c r="H11" s="184"/>
      <c r="I11" s="184"/>
      <c r="J11" s="184"/>
      <c r="K11" s="184"/>
      <c r="L11" s="184"/>
      <c r="M11" s="184">
        <f>M12</f>
        <v>924000</v>
      </c>
      <c r="N11" s="184">
        <f t="shared" si="1"/>
        <v>0</v>
      </c>
      <c r="O11" s="184">
        <f t="shared" si="1"/>
        <v>0</v>
      </c>
      <c r="P11" s="184">
        <f t="shared" si="1"/>
        <v>0</v>
      </c>
      <c r="Q11" s="184"/>
      <c r="R11" s="184"/>
      <c r="S11" s="184"/>
      <c r="T11" s="184"/>
      <c r="U11" s="184"/>
    </row>
    <row r="12" spans="1:21" s="185" customFormat="1" ht="11.25">
      <c r="A12" s="181"/>
      <c r="B12" s="181"/>
      <c r="C12" s="181"/>
      <c r="D12" s="181">
        <v>4</v>
      </c>
      <c r="E12" s="181"/>
      <c r="F12" s="182" t="s">
        <v>219</v>
      </c>
      <c r="G12" s="183"/>
      <c r="H12" s="184"/>
      <c r="I12" s="184"/>
      <c r="J12" s="184"/>
      <c r="K12" s="184"/>
      <c r="L12" s="184"/>
      <c r="M12" s="184">
        <f>M13+M14</f>
        <v>924000</v>
      </c>
      <c r="N12" s="184">
        <f t="shared" ref="N12:P12" si="2">N13+N14</f>
        <v>0</v>
      </c>
      <c r="O12" s="184">
        <f t="shared" si="2"/>
        <v>0</v>
      </c>
      <c r="P12" s="184">
        <f t="shared" si="2"/>
        <v>0</v>
      </c>
      <c r="Q12" s="184"/>
      <c r="R12" s="184"/>
      <c r="S12" s="184"/>
      <c r="T12" s="184"/>
      <c r="U12" s="184"/>
    </row>
    <row r="13" spans="1:21" s="185" customFormat="1" ht="29.25" customHeight="1">
      <c r="A13" s="181">
        <f ca="1">13:109</f>
        <v>0</v>
      </c>
      <c r="B13" s="181"/>
      <c r="C13" s="181"/>
      <c r="D13" s="181"/>
      <c r="E13" s="181">
        <v>201</v>
      </c>
      <c r="F13" s="182" t="s">
        <v>221</v>
      </c>
      <c r="G13" s="187" t="s">
        <v>222</v>
      </c>
      <c r="H13" s="565">
        <v>8</v>
      </c>
      <c r="I13" s="565">
        <v>2</v>
      </c>
      <c r="J13" s="565">
        <v>0</v>
      </c>
      <c r="K13" s="565">
        <f>IFERROR(J13/H13*100,0)</f>
        <v>0</v>
      </c>
      <c r="L13" s="565">
        <f>IFERROR(J13/I13*100,0)</f>
        <v>0</v>
      </c>
      <c r="M13" s="184">
        <v>624000</v>
      </c>
      <c r="N13" s="184">
        <v>0</v>
      </c>
      <c r="O13" s="184">
        <v>0</v>
      </c>
      <c r="P13" s="184">
        <v>0</v>
      </c>
      <c r="Q13" s="184">
        <v>0</v>
      </c>
      <c r="R13" s="184">
        <f>IFERROR(M13/O13*100,0)</f>
        <v>0</v>
      </c>
      <c r="S13" s="184">
        <f>IFERROR(O13/N13*100,0)</f>
        <v>0</v>
      </c>
      <c r="T13" s="184">
        <f>IFERROR(M13/P13*100,0)</f>
        <v>0</v>
      </c>
      <c r="U13" s="184">
        <f>IFERROR(P13/N13*100,0)</f>
        <v>0</v>
      </c>
    </row>
    <row r="14" spans="1:21" s="185" customFormat="1" ht="33.75">
      <c r="A14" s="181"/>
      <c r="B14" s="181"/>
      <c r="C14" s="181"/>
      <c r="D14" s="181"/>
      <c r="E14" s="181">
        <v>202</v>
      </c>
      <c r="F14" s="182" t="s">
        <v>435</v>
      </c>
      <c r="G14" s="187" t="s">
        <v>436</v>
      </c>
      <c r="H14" s="565">
        <v>7135</v>
      </c>
      <c r="I14" s="565">
        <v>3000</v>
      </c>
      <c r="J14" s="565">
        <v>0</v>
      </c>
      <c r="K14" s="565">
        <f>IFERROR(J14/H14*100,0)</f>
        <v>0</v>
      </c>
      <c r="L14" s="565">
        <f t="shared" ref="L14:L77" si="3">IFERROR(J14/I14*100,0)</f>
        <v>0</v>
      </c>
      <c r="M14" s="184">
        <v>300000</v>
      </c>
      <c r="N14" s="184">
        <v>0</v>
      </c>
      <c r="O14" s="184">
        <v>0</v>
      </c>
      <c r="P14" s="184">
        <v>0</v>
      </c>
      <c r="Q14" s="184">
        <v>0</v>
      </c>
      <c r="R14" s="184">
        <f t="shared" ref="R14:R77" si="4">IFERROR(M14/O14*100,0)</f>
        <v>0</v>
      </c>
      <c r="S14" s="184">
        <f t="shared" ref="S14:S77" si="5">IFERROR(O14/N14*100,0)</f>
        <v>0</v>
      </c>
      <c r="T14" s="184">
        <f t="shared" ref="T14:T77" si="6">IFERROR(M14/P14*100,0)</f>
        <v>0</v>
      </c>
      <c r="U14" s="184">
        <f t="shared" ref="U14:U77" si="7">IFERROR(P14/N14*100,0)</f>
        <v>0</v>
      </c>
    </row>
    <row r="15" spans="1:21" s="185" customFormat="1" ht="11.25">
      <c r="A15" s="181"/>
      <c r="B15" s="181">
        <v>2</v>
      </c>
      <c r="C15" s="181"/>
      <c r="D15" s="181"/>
      <c r="E15" s="181"/>
      <c r="F15" s="182" t="s">
        <v>223</v>
      </c>
      <c r="G15" s="187"/>
      <c r="H15" s="596"/>
      <c r="I15" s="565"/>
      <c r="J15" s="565"/>
      <c r="K15" s="565"/>
      <c r="L15" s="565"/>
      <c r="M15" s="184">
        <f>M16+M19+M22+M29+M33</f>
        <v>152848117</v>
      </c>
      <c r="N15" s="184">
        <f t="shared" ref="N15:Q15" si="8">N16+N19+N22+N29+N33</f>
        <v>17055702.500000004</v>
      </c>
      <c r="O15" s="184">
        <f t="shared" si="8"/>
        <v>16499900.500000004</v>
      </c>
      <c r="P15" s="184">
        <f t="shared" si="8"/>
        <v>16499900.500000004</v>
      </c>
      <c r="Q15" s="184">
        <f t="shared" si="8"/>
        <v>16499900.500000004</v>
      </c>
      <c r="R15" s="184"/>
      <c r="S15" s="184"/>
      <c r="T15" s="184"/>
      <c r="U15" s="184"/>
    </row>
    <row r="16" spans="1:21" s="185" customFormat="1" ht="11.25">
      <c r="A16" s="181"/>
      <c r="B16" s="181"/>
      <c r="C16" s="181">
        <v>2</v>
      </c>
      <c r="D16" s="181"/>
      <c r="E16" s="181"/>
      <c r="F16" s="182" t="s">
        <v>291</v>
      </c>
      <c r="G16" s="187"/>
      <c r="H16" s="596"/>
      <c r="I16" s="565"/>
      <c r="J16" s="565"/>
      <c r="K16" s="565"/>
      <c r="L16" s="565"/>
      <c r="M16" s="184">
        <f>M17</f>
        <v>748000</v>
      </c>
      <c r="N16" s="184">
        <f t="shared" ref="N16:Q17" si="9">N17</f>
        <v>6786</v>
      </c>
      <c r="O16" s="184">
        <f t="shared" si="9"/>
        <v>6786</v>
      </c>
      <c r="P16" s="184">
        <f t="shared" si="9"/>
        <v>6786</v>
      </c>
      <c r="Q16" s="184">
        <f t="shared" si="9"/>
        <v>6786</v>
      </c>
      <c r="R16" s="184"/>
      <c r="S16" s="184"/>
      <c r="T16" s="184"/>
      <c r="U16" s="184"/>
    </row>
    <row r="17" spans="1:21" s="185" customFormat="1" ht="11.25">
      <c r="A17" s="181"/>
      <c r="B17" s="181"/>
      <c r="C17" s="181"/>
      <c r="D17" s="181">
        <v>6</v>
      </c>
      <c r="E17" s="181"/>
      <c r="F17" s="182" t="s">
        <v>307</v>
      </c>
      <c r="G17" s="187"/>
      <c r="H17" s="596"/>
      <c r="I17" s="565"/>
      <c r="J17" s="565"/>
      <c r="K17" s="565"/>
      <c r="L17" s="565">
        <f t="shared" si="3"/>
        <v>0</v>
      </c>
      <c r="M17" s="184">
        <f>M18</f>
        <v>748000</v>
      </c>
      <c r="N17" s="184">
        <f t="shared" si="9"/>
        <v>6786</v>
      </c>
      <c r="O17" s="184">
        <f t="shared" si="9"/>
        <v>6786</v>
      </c>
      <c r="P17" s="184">
        <f t="shared" si="9"/>
        <v>6786</v>
      </c>
      <c r="Q17" s="184">
        <f t="shared" si="9"/>
        <v>6786</v>
      </c>
      <c r="R17" s="184"/>
      <c r="S17" s="184"/>
      <c r="T17" s="184"/>
      <c r="U17" s="184"/>
    </row>
    <row r="18" spans="1:21" s="185" customFormat="1" ht="11.25">
      <c r="A18" s="181"/>
      <c r="B18" s="181"/>
      <c r="C18" s="181"/>
      <c r="D18" s="181"/>
      <c r="E18" s="181">
        <v>203</v>
      </c>
      <c r="F18" s="182" t="s">
        <v>310</v>
      </c>
      <c r="G18" s="187"/>
      <c r="H18" s="565">
        <v>3500</v>
      </c>
      <c r="I18" s="565">
        <v>1050</v>
      </c>
      <c r="J18" s="565">
        <v>10</v>
      </c>
      <c r="K18" s="565">
        <f t="shared" ref="K18:K78" si="10">IFERROR(J18/H18*100,0)</f>
        <v>0.2857142857142857</v>
      </c>
      <c r="L18" s="565">
        <f t="shared" si="3"/>
        <v>0.95238095238095244</v>
      </c>
      <c r="M18" s="184">
        <v>748000</v>
      </c>
      <c r="N18" s="184">
        <v>6786</v>
      </c>
      <c r="O18" s="184">
        <v>6786</v>
      </c>
      <c r="P18" s="184">
        <v>6786</v>
      </c>
      <c r="Q18" s="184">
        <v>6786</v>
      </c>
      <c r="R18" s="184">
        <f t="shared" si="4"/>
        <v>11022.693781314472</v>
      </c>
      <c r="S18" s="184">
        <f>IFERROR(O18/N18*100,0)</f>
        <v>100</v>
      </c>
      <c r="T18" s="184">
        <f t="shared" si="6"/>
        <v>11022.693781314472</v>
      </c>
      <c r="U18" s="184">
        <f t="shared" si="7"/>
        <v>100</v>
      </c>
    </row>
    <row r="19" spans="1:21" s="185" customFormat="1" ht="11.25">
      <c r="A19" s="181"/>
      <c r="B19" s="181"/>
      <c r="C19" s="181">
        <v>3</v>
      </c>
      <c r="D19" s="181"/>
      <c r="E19" s="181"/>
      <c r="F19" s="182" t="s">
        <v>224</v>
      </c>
      <c r="G19" s="187"/>
      <c r="H19" s="596"/>
      <c r="I19" s="565"/>
      <c r="J19" s="565"/>
      <c r="K19" s="565"/>
      <c r="L19" s="565"/>
      <c r="M19" s="184">
        <f>M20</f>
        <v>465000</v>
      </c>
      <c r="N19" s="184">
        <f t="shared" ref="N19:Q20" si="11">N20</f>
        <v>0</v>
      </c>
      <c r="O19" s="184">
        <f t="shared" si="11"/>
        <v>0</v>
      </c>
      <c r="P19" s="184">
        <f t="shared" si="11"/>
        <v>0</v>
      </c>
      <c r="Q19" s="184">
        <f t="shared" si="11"/>
        <v>0</v>
      </c>
      <c r="R19" s="184"/>
      <c r="S19" s="184"/>
      <c r="T19" s="184"/>
      <c r="U19" s="184"/>
    </row>
    <row r="20" spans="1:21" s="185" customFormat="1" ht="22.5">
      <c r="A20" s="181"/>
      <c r="B20" s="181"/>
      <c r="C20" s="181"/>
      <c r="D20" s="181">
        <v>1</v>
      </c>
      <c r="E20" s="181"/>
      <c r="F20" s="182" t="s">
        <v>437</v>
      </c>
      <c r="G20" s="187"/>
      <c r="H20" s="596"/>
      <c r="I20" s="565"/>
      <c r="J20" s="565"/>
      <c r="K20" s="565"/>
      <c r="L20" s="565"/>
      <c r="M20" s="184">
        <f>M21</f>
        <v>465000</v>
      </c>
      <c r="N20" s="184">
        <f t="shared" si="11"/>
        <v>0</v>
      </c>
      <c r="O20" s="184">
        <f t="shared" si="11"/>
        <v>0</v>
      </c>
      <c r="P20" s="184">
        <f t="shared" si="11"/>
        <v>0</v>
      </c>
      <c r="Q20" s="184">
        <f t="shared" si="11"/>
        <v>0</v>
      </c>
      <c r="R20" s="184"/>
      <c r="S20" s="184"/>
      <c r="T20" s="184"/>
      <c r="U20" s="184"/>
    </row>
    <row r="21" spans="1:21" s="185" customFormat="1" ht="11.25">
      <c r="A21" s="181"/>
      <c r="B21" s="181"/>
      <c r="C21" s="181"/>
      <c r="D21" s="181"/>
      <c r="E21" s="181">
        <v>205</v>
      </c>
      <c r="F21" s="182" t="s">
        <v>225</v>
      </c>
      <c r="G21" s="187" t="s">
        <v>364</v>
      </c>
      <c r="H21" s="565">
        <v>6000</v>
      </c>
      <c r="I21" s="565">
        <v>1500</v>
      </c>
      <c r="J21" s="565">
        <v>0</v>
      </c>
      <c r="K21" s="565">
        <f t="shared" si="10"/>
        <v>0</v>
      </c>
      <c r="L21" s="565">
        <f t="shared" si="3"/>
        <v>0</v>
      </c>
      <c r="M21" s="184">
        <v>465000</v>
      </c>
      <c r="N21" s="184">
        <v>0</v>
      </c>
      <c r="O21" s="184">
        <v>0</v>
      </c>
      <c r="P21" s="184">
        <v>0</v>
      </c>
      <c r="Q21" s="184">
        <v>0</v>
      </c>
      <c r="R21" s="184">
        <f t="shared" si="4"/>
        <v>0</v>
      </c>
      <c r="S21" s="184">
        <f t="shared" si="5"/>
        <v>0</v>
      </c>
      <c r="T21" s="184">
        <f t="shared" si="6"/>
        <v>0</v>
      </c>
      <c r="U21" s="184">
        <f t="shared" si="7"/>
        <v>0</v>
      </c>
    </row>
    <row r="22" spans="1:21" s="185" customFormat="1" ht="22.5">
      <c r="A22" s="181"/>
      <c r="B22" s="181"/>
      <c r="C22" s="181">
        <v>4</v>
      </c>
      <c r="D22" s="181"/>
      <c r="E22" s="181"/>
      <c r="F22" s="182" t="s">
        <v>226</v>
      </c>
      <c r="G22" s="187"/>
      <c r="H22" s="596"/>
      <c r="I22" s="565"/>
      <c r="J22" s="565"/>
      <c r="K22" s="565"/>
      <c r="L22" s="565"/>
      <c r="M22" s="184">
        <f>M23+M26</f>
        <v>27106035</v>
      </c>
      <c r="N22" s="184">
        <f t="shared" ref="N22:Q22" si="12">N23+N26</f>
        <v>4278927.97</v>
      </c>
      <c r="O22" s="184">
        <f t="shared" si="12"/>
        <v>4152033.9699999997</v>
      </c>
      <c r="P22" s="184">
        <f t="shared" si="12"/>
        <v>4152033.9699999997</v>
      </c>
      <c r="Q22" s="184">
        <f t="shared" si="12"/>
        <v>4152033.9699999997</v>
      </c>
      <c r="R22" s="184"/>
      <c r="S22" s="184"/>
      <c r="T22" s="184"/>
      <c r="U22" s="184"/>
    </row>
    <row r="23" spans="1:21" s="185" customFormat="1" ht="11.25">
      <c r="A23" s="181"/>
      <c r="B23" s="181"/>
      <c r="C23" s="181"/>
      <c r="D23" s="181">
        <v>1</v>
      </c>
      <c r="E23" s="181"/>
      <c r="F23" s="182" t="s">
        <v>227</v>
      </c>
      <c r="G23" s="187"/>
      <c r="H23" s="596"/>
      <c r="I23" s="565"/>
      <c r="J23" s="565"/>
      <c r="K23" s="565"/>
      <c r="L23" s="565"/>
      <c r="M23" s="184">
        <f>M24+M25</f>
        <v>4782143</v>
      </c>
      <c r="N23" s="184">
        <f t="shared" ref="N23:Q23" si="13">N24+N25</f>
        <v>367455.04000000004</v>
      </c>
      <c r="O23" s="184">
        <f t="shared" si="13"/>
        <v>254561.04</v>
      </c>
      <c r="P23" s="184">
        <f t="shared" si="13"/>
        <v>254561.04</v>
      </c>
      <c r="Q23" s="184">
        <f t="shared" si="13"/>
        <v>254561.04</v>
      </c>
      <c r="R23" s="184"/>
      <c r="S23" s="184"/>
      <c r="T23" s="184"/>
      <c r="U23" s="184"/>
    </row>
    <row r="24" spans="1:21" s="185" customFormat="1" ht="22.5">
      <c r="A24" s="181"/>
      <c r="B24" s="181"/>
      <c r="C24" s="181"/>
      <c r="D24" s="181"/>
      <c r="E24" s="181">
        <v>211</v>
      </c>
      <c r="F24" s="182" t="s">
        <v>228</v>
      </c>
      <c r="G24" s="187" t="s">
        <v>229</v>
      </c>
      <c r="H24" s="565">
        <v>600</v>
      </c>
      <c r="I24" s="565">
        <v>150</v>
      </c>
      <c r="J24" s="565">
        <v>13</v>
      </c>
      <c r="K24" s="565">
        <f t="shared" si="10"/>
        <v>2.166666666666667</v>
      </c>
      <c r="L24" s="565">
        <f t="shared" si="3"/>
        <v>8.6666666666666679</v>
      </c>
      <c r="M24" s="184">
        <v>4497613</v>
      </c>
      <c r="N24" s="184">
        <v>367455.04000000004</v>
      </c>
      <c r="O24" s="184">
        <v>254561.04</v>
      </c>
      <c r="P24" s="184">
        <v>254561.04</v>
      </c>
      <c r="Q24" s="184">
        <v>254561.04</v>
      </c>
      <c r="R24" s="184">
        <f t="shared" si="4"/>
        <v>1766.8112135305541</v>
      </c>
      <c r="S24" s="184">
        <f t="shared" si="5"/>
        <v>69.276785535449449</v>
      </c>
      <c r="T24" s="184">
        <f t="shared" si="6"/>
        <v>1766.8112135305541</v>
      </c>
      <c r="U24" s="184">
        <f t="shared" si="7"/>
        <v>69.276785535449449</v>
      </c>
    </row>
    <row r="25" spans="1:21" s="185" customFormat="1" ht="22.5">
      <c r="A25" s="181"/>
      <c r="B25" s="181"/>
      <c r="C25" s="181"/>
      <c r="D25" s="181"/>
      <c r="E25" s="181">
        <v>212</v>
      </c>
      <c r="F25" s="182" t="s">
        <v>230</v>
      </c>
      <c r="G25" s="187" t="s">
        <v>231</v>
      </c>
      <c r="H25" s="565">
        <v>5</v>
      </c>
      <c r="I25" s="565">
        <v>1</v>
      </c>
      <c r="J25" s="565">
        <v>0</v>
      </c>
      <c r="K25" s="565">
        <f t="shared" si="10"/>
        <v>0</v>
      </c>
      <c r="L25" s="565">
        <f t="shared" si="3"/>
        <v>0</v>
      </c>
      <c r="M25" s="184">
        <v>284530</v>
      </c>
      <c r="N25" s="184">
        <v>0</v>
      </c>
      <c r="O25" s="184">
        <v>0</v>
      </c>
      <c r="P25" s="184">
        <v>0</v>
      </c>
      <c r="Q25" s="184">
        <v>0</v>
      </c>
      <c r="R25" s="184">
        <f t="shared" si="4"/>
        <v>0</v>
      </c>
      <c r="S25" s="184">
        <f t="shared" si="5"/>
        <v>0</v>
      </c>
      <c r="T25" s="184">
        <f t="shared" si="6"/>
        <v>0</v>
      </c>
      <c r="U25" s="184">
        <f t="shared" si="7"/>
        <v>0</v>
      </c>
    </row>
    <row r="26" spans="1:21" s="185" customFormat="1" ht="11.25">
      <c r="A26" s="181"/>
      <c r="B26" s="181"/>
      <c r="C26" s="181"/>
      <c r="D26" s="181">
        <v>2</v>
      </c>
      <c r="E26" s="181"/>
      <c r="F26" s="182" t="s">
        <v>232</v>
      </c>
      <c r="G26" s="187"/>
      <c r="H26" s="596"/>
      <c r="I26" s="565"/>
      <c r="J26" s="565"/>
      <c r="K26" s="565"/>
      <c r="L26" s="565"/>
      <c r="M26" s="184">
        <f>M27+M28</f>
        <v>22323892</v>
      </c>
      <c r="N26" s="184">
        <f t="shared" ref="N26:Q26" si="14">N27+N28</f>
        <v>3911472.9299999997</v>
      </c>
      <c r="O26" s="184">
        <f t="shared" si="14"/>
        <v>3897472.9299999997</v>
      </c>
      <c r="P26" s="184">
        <f t="shared" si="14"/>
        <v>3897472.9299999997</v>
      </c>
      <c r="Q26" s="184">
        <f t="shared" si="14"/>
        <v>3897472.9299999997</v>
      </c>
      <c r="R26" s="184"/>
      <c r="S26" s="184"/>
      <c r="T26" s="184"/>
      <c r="U26" s="184"/>
    </row>
    <row r="27" spans="1:21" s="185" customFormat="1" ht="33.75">
      <c r="A27" s="181"/>
      <c r="B27" s="181"/>
      <c r="C27" s="181"/>
      <c r="D27" s="181"/>
      <c r="E27" s="181">
        <v>214</v>
      </c>
      <c r="F27" s="182" t="s">
        <v>234</v>
      </c>
      <c r="G27" s="187" t="s">
        <v>231</v>
      </c>
      <c r="H27" s="565">
        <v>4</v>
      </c>
      <c r="I27" s="565">
        <v>1</v>
      </c>
      <c r="J27" s="565">
        <v>0</v>
      </c>
      <c r="K27" s="565">
        <f t="shared" si="10"/>
        <v>0</v>
      </c>
      <c r="L27" s="565">
        <f t="shared" si="3"/>
        <v>0</v>
      </c>
      <c r="M27" s="184">
        <v>301467</v>
      </c>
      <c r="N27" s="184">
        <v>0</v>
      </c>
      <c r="O27" s="184">
        <v>0</v>
      </c>
      <c r="P27" s="184">
        <v>0</v>
      </c>
      <c r="Q27" s="184">
        <v>0</v>
      </c>
      <c r="R27" s="184">
        <f t="shared" si="4"/>
        <v>0</v>
      </c>
      <c r="S27" s="184">
        <f t="shared" si="5"/>
        <v>0</v>
      </c>
      <c r="T27" s="184">
        <f t="shared" si="6"/>
        <v>0</v>
      </c>
      <c r="U27" s="184">
        <f t="shared" si="7"/>
        <v>0</v>
      </c>
    </row>
    <row r="28" spans="1:21" s="185" customFormat="1" ht="11.25">
      <c r="A28" s="181"/>
      <c r="B28" s="181"/>
      <c r="C28" s="181"/>
      <c r="D28" s="181"/>
      <c r="E28" s="181">
        <v>215</v>
      </c>
      <c r="F28" s="182" t="s">
        <v>235</v>
      </c>
      <c r="G28" s="187" t="s">
        <v>229</v>
      </c>
      <c r="H28" s="565">
        <v>1500</v>
      </c>
      <c r="I28" s="565">
        <v>375</v>
      </c>
      <c r="J28" s="565">
        <v>65</v>
      </c>
      <c r="K28" s="565">
        <f t="shared" si="10"/>
        <v>4.3333333333333339</v>
      </c>
      <c r="L28" s="565">
        <f t="shared" si="3"/>
        <v>17.333333333333336</v>
      </c>
      <c r="M28" s="184">
        <v>22022425</v>
      </c>
      <c r="N28" s="184">
        <v>3911472.9299999997</v>
      </c>
      <c r="O28" s="184">
        <v>3897472.9299999997</v>
      </c>
      <c r="P28" s="184">
        <v>3897472.9299999997</v>
      </c>
      <c r="Q28" s="184">
        <v>3897472.9299999997</v>
      </c>
      <c r="R28" s="184">
        <f t="shared" si="4"/>
        <v>565.04369358121494</v>
      </c>
      <c r="S28" s="184">
        <f t="shared" si="5"/>
        <v>99.64207856604034</v>
      </c>
      <c r="T28" s="184">
        <f t="shared" si="6"/>
        <v>565.04369358121494</v>
      </c>
      <c r="U28" s="184">
        <f t="shared" si="7"/>
        <v>99.64207856604034</v>
      </c>
    </row>
    <row r="29" spans="1:21" s="185" customFormat="1" ht="11.25">
      <c r="A29" s="181"/>
      <c r="B29" s="181"/>
      <c r="C29" s="181">
        <v>5</v>
      </c>
      <c r="D29" s="181"/>
      <c r="E29" s="181"/>
      <c r="F29" s="182" t="s">
        <v>236</v>
      </c>
      <c r="G29" s="187"/>
      <c r="H29" s="596"/>
      <c r="I29" s="565"/>
      <c r="J29" s="565"/>
      <c r="K29" s="565"/>
      <c r="L29" s="565"/>
      <c r="M29" s="184">
        <f>M30</f>
        <v>27318873</v>
      </c>
      <c r="N29" s="184">
        <f t="shared" ref="N29:Q29" si="15">N30</f>
        <v>931232.9</v>
      </c>
      <c r="O29" s="184">
        <f t="shared" si="15"/>
        <v>931232.9</v>
      </c>
      <c r="P29" s="184">
        <f t="shared" si="15"/>
        <v>931232.9</v>
      </c>
      <c r="Q29" s="184">
        <f t="shared" si="15"/>
        <v>931232.9</v>
      </c>
      <c r="R29" s="184"/>
      <c r="S29" s="184"/>
      <c r="T29" s="184"/>
      <c r="U29" s="184"/>
    </row>
    <row r="30" spans="1:21" s="185" customFormat="1" ht="11.25">
      <c r="A30" s="181"/>
      <c r="B30" s="181"/>
      <c r="C30" s="181"/>
      <c r="D30" s="181">
        <v>1</v>
      </c>
      <c r="E30" s="181"/>
      <c r="F30" s="182" t="s">
        <v>237</v>
      </c>
      <c r="G30" s="187"/>
      <c r="H30" s="596"/>
      <c r="I30" s="565"/>
      <c r="J30" s="565"/>
      <c r="K30" s="565">
        <f t="shared" si="10"/>
        <v>0</v>
      </c>
      <c r="L30" s="565">
        <f t="shared" si="3"/>
        <v>0</v>
      </c>
      <c r="M30" s="184">
        <f>M31+M32</f>
        <v>27318873</v>
      </c>
      <c r="N30" s="184">
        <f t="shared" ref="N30:Q30" si="16">N31+N32</f>
        <v>931232.9</v>
      </c>
      <c r="O30" s="184">
        <f t="shared" si="16"/>
        <v>931232.9</v>
      </c>
      <c r="P30" s="184">
        <f t="shared" si="16"/>
        <v>931232.9</v>
      </c>
      <c r="Q30" s="184">
        <f t="shared" si="16"/>
        <v>931232.9</v>
      </c>
      <c r="R30" s="184"/>
      <c r="S30" s="184"/>
      <c r="T30" s="184"/>
      <c r="U30" s="184"/>
    </row>
    <row r="31" spans="1:21" s="185" customFormat="1" ht="11.25">
      <c r="A31" s="181"/>
      <c r="B31" s="181"/>
      <c r="C31" s="181"/>
      <c r="D31" s="181"/>
      <c r="E31" s="181">
        <v>216</v>
      </c>
      <c r="F31" s="182" t="s">
        <v>238</v>
      </c>
      <c r="G31" s="187" t="s">
        <v>239</v>
      </c>
      <c r="H31" s="565">
        <v>1300</v>
      </c>
      <c r="I31" s="565">
        <v>325</v>
      </c>
      <c r="J31" s="565">
        <v>0</v>
      </c>
      <c r="K31" s="565">
        <f t="shared" si="10"/>
        <v>0</v>
      </c>
      <c r="L31" s="565">
        <f t="shared" si="3"/>
        <v>0</v>
      </c>
      <c r="M31" s="184">
        <v>330000</v>
      </c>
      <c r="N31" s="184">
        <v>0</v>
      </c>
      <c r="O31" s="184">
        <v>0</v>
      </c>
      <c r="P31" s="184">
        <v>0</v>
      </c>
      <c r="Q31" s="184">
        <v>0</v>
      </c>
      <c r="R31" s="184">
        <f t="shared" si="4"/>
        <v>0</v>
      </c>
      <c r="S31" s="184">
        <f t="shared" si="5"/>
        <v>0</v>
      </c>
      <c r="T31" s="184">
        <f t="shared" si="6"/>
        <v>0</v>
      </c>
      <c r="U31" s="184">
        <f t="shared" si="7"/>
        <v>0</v>
      </c>
    </row>
    <row r="32" spans="1:21" s="185" customFormat="1" ht="33.75">
      <c r="A32" s="181"/>
      <c r="B32" s="181"/>
      <c r="C32" s="181"/>
      <c r="D32" s="181"/>
      <c r="E32" s="181">
        <v>218</v>
      </c>
      <c r="F32" s="182" t="s">
        <v>240</v>
      </c>
      <c r="G32" s="187" t="s">
        <v>231</v>
      </c>
      <c r="H32" s="565">
        <v>42</v>
      </c>
      <c r="I32" s="565">
        <v>11</v>
      </c>
      <c r="J32" s="565">
        <v>6.81</v>
      </c>
      <c r="K32" s="565">
        <f t="shared" si="10"/>
        <v>16.214285714285715</v>
      </c>
      <c r="L32" s="565">
        <f t="shared" si="3"/>
        <v>61.909090909090899</v>
      </c>
      <c r="M32" s="184">
        <v>26988873</v>
      </c>
      <c r="N32" s="184">
        <v>931232.9</v>
      </c>
      <c r="O32" s="184">
        <v>931232.9</v>
      </c>
      <c r="P32" s="184">
        <v>931232.9</v>
      </c>
      <c r="Q32" s="184">
        <v>931232.9</v>
      </c>
      <c r="R32" s="184">
        <f t="shared" si="4"/>
        <v>2898.1872311427142</v>
      </c>
      <c r="S32" s="184">
        <f t="shared" si="5"/>
        <v>100</v>
      </c>
      <c r="T32" s="184">
        <f t="shared" si="6"/>
        <v>2898.1872311427142</v>
      </c>
      <c r="U32" s="184">
        <f t="shared" si="7"/>
        <v>100</v>
      </c>
    </row>
    <row r="33" spans="1:21" s="185" customFormat="1" ht="11.25">
      <c r="A33" s="181"/>
      <c r="B33" s="181"/>
      <c r="C33" s="181">
        <v>6</v>
      </c>
      <c r="D33" s="181"/>
      <c r="E33" s="181"/>
      <c r="F33" s="182" t="s">
        <v>241</v>
      </c>
      <c r="G33" s="187"/>
      <c r="H33" s="596"/>
      <c r="I33" s="565"/>
      <c r="J33" s="565" t="s">
        <v>220</v>
      </c>
      <c r="K33" s="565"/>
      <c r="L33" s="565"/>
      <c r="M33" s="184">
        <f>M34+M36+M38+M42</f>
        <v>97210209</v>
      </c>
      <c r="N33" s="184">
        <f t="shared" ref="N33:Q33" si="17">N34+N36+N38+N42</f>
        <v>11838755.630000003</v>
      </c>
      <c r="O33" s="184">
        <f t="shared" si="17"/>
        <v>11409847.630000003</v>
      </c>
      <c r="P33" s="184">
        <f t="shared" si="17"/>
        <v>11409847.630000003</v>
      </c>
      <c r="Q33" s="184">
        <f t="shared" si="17"/>
        <v>11409847.630000003</v>
      </c>
      <c r="R33" s="184"/>
      <c r="S33" s="184"/>
      <c r="T33" s="184"/>
      <c r="U33" s="184"/>
    </row>
    <row r="34" spans="1:21" s="185" customFormat="1" ht="11.25">
      <c r="A34" s="181"/>
      <c r="B34" s="181"/>
      <c r="C34" s="181"/>
      <c r="D34" s="181">
        <v>3</v>
      </c>
      <c r="E34" s="181"/>
      <c r="F34" s="182" t="s">
        <v>242</v>
      </c>
      <c r="G34" s="187"/>
      <c r="H34" s="596"/>
      <c r="I34" s="565"/>
      <c r="J34" s="565"/>
      <c r="K34" s="565">
        <f t="shared" si="10"/>
        <v>0</v>
      </c>
      <c r="L34" s="565">
        <f t="shared" si="3"/>
        <v>0</v>
      </c>
      <c r="M34" s="184">
        <f>M35</f>
        <v>2100000</v>
      </c>
      <c r="N34" s="184">
        <f t="shared" ref="N34:Q34" si="18">N35</f>
        <v>0</v>
      </c>
      <c r="O34" s="184">
        <f t="shared" si="18"/>
        <v>0</v>
      </c>
      <c r="P34" s="184">
        <f t="shared" si="18"/>
        <v>0</v>
      </c>
      <c r="Q34" s="184">
        <f t="shared" si="18"/>
        <v>0</v>
      </c>
      <c r="R34" s="184"/>
      <c r="S34" s="184"/>
      <c r="T34" s="184"/>
      <c r="U34" s="184"/>
    </row>
    <row r="35" spans="1:21" s="185" customFormat="1" ht="11.25">
      <c r="A35" s="181"/>
      <c r="B35" s="181"/>
      <c r="C35" s="181"/>
      <c r="D35" s="181"/>
      <c r="E35" s="181">
        <v>219</v>
      </c>
      <c r="F35" s="182" t="s">
        <v>243</v>
      </c>
      <c r="G35" s="187" t="s">
        <v>239</v>
      </c>
      <c r="H35" s="565" t="s">
        <v>440</v>
      </c>
      <c r="I35" s="565">
        <v>100</v>
      </c>
      <c r="J35" s="565">
        <v>0</v>
      </c>
      <c r="K35" s="565">
        <f t="shared" si="10"/>
        <v>0</v>
      </c>
      <c r="L35" s="565">
        <f t="shared" si="3"/>
        <v>0</v>
      </c>
      <c r="M35" s="184">
        <v>2100000</v>
      </c>
      <c r="N35" s="184">
        <v>0</v>
      </c>
      <c r="O35" s="184">
        <v>0</v>
      </c>
      <c r="P35" s="184">
        <v>0</v>
      </c>
      <c r="Q35" s="184">
        <v>0</v>
      </c>
      <c r="R35" s="184">
        <f t="shared" si="4"/>
        <v>0</v>
      </c>
      <c r="S35" s="184">
        <f t="shared" si="5"/>
        <v>0</v>
      </c>
      <c r="T35" s="184">
        <f t="shared" si="6"/>
        <v>0</v>
      </c>
      <c r="U35" s="184">
        <f t="shared" si="7"/>
        <v>0</v>
      </c>
    </row>
    <row r="36" spans="1:21" s="185" customFormat="1" ht="11.25">
      <c r="A36" s="181"/>
      <c r="B36" s="181"/>
      <c r="C36" s="181"/>
      <c r="D36" s="181">
        <v>5</v>
      </c>
      <c r="E36" s="181"/>
      <c r="F36" s="182" t="s">
        <v>244</v>
      </c>
      <c r="G36" s="187"/>
      <c r="H36" s="596"/>
      <c r="I36" s="565"/>
      <c r="J36" s="565"/>
      <c r="K36" s="565">
        <f t="shared" si="10"/>
        <v>0</v>
      </c>
      <c r="L36" s="565">
        <f t="shared" si="3"/>
        <v>0</v>
      </c>
      <c r="M36" s="184">
        <f>M37</f>
        <v>2000000</v>
      </c>
      <c r="N36" s="184">
        <f t="shared" ref="N36:Q36" si="19">N37</f>
        <v>0</v>
      </c>
      <c r="O36" s="184">
        <f t="shared" si="19"/>
        <v>0</v>
      </c>
      <c r="P36" s="184">
        <f t="shared" si="19"/>
        <v>0</v>
      </c>
      <c r="Q36" s="184">
        <f t="shared" si="19"/>
        <v>0</v>
      </c>
      <c r="R36" s="184"/>
      <c r="S36" s="184"/>
      <c r="T36" s="184"/>
      <c r="U36" s="184"/>
    </row>
    <row r="37" spans="1:21" s="185" customFormat="1" ht="11.25">
      <c r="A37" s="181"/>
      <c r="B37" s="181"/>
      <c r="C37" s="181"/>
      <c r="D37" s="181"/>
      <c r="E37" s="181">
        <v>220</v>
      </c>
      <c r="F37" s="182" t="s">
        <v>245</v>
      </c>
      <c r="G37" s="187" t="s">
        <v>309</v>
      </c>
      <c r="H37" s="565">
        <v>50500</v>
      </c>
      <c r="I37" s="565">
        <v>12625</v>
      </c>
      <c r="J37" s="565">
        <v>0</v>
      </c>
      <c r="K37" s="565">
        <f t="shared" si="10"/>
        <v>0</v>
      </c>
      <c r="L37" s="565">
        <f t="shared" si="3"/>
        <v>0</v>
      </c>
      <c r="M37" s="184">
        <v>2000000</v>
      </c>
      <c r="N37" s="184">
        <v>0</v>
      </c>
      <c r="O37" s="184">
        <v>0</v>
      </c>
      <c r="P37" s="184">
        <v>0</v>
      </c>
      <c r="Q37" s="184">
        <v>0</v>
      </c>
      <c r="R37" s="184">
        <f t="shared" si="4"/>
        <v>0</v>
      </c>
      <c r="S37" s="184">
        <f t="shared" si="5"/>
        <v>0</v>
      </c>
      <c r="T37" s="184">
        <f t="shared" si="6"/>
        <v>0</v>
      </c>
      <c r="U37" s="184">
        <f t="shared" si="7"/>
        <v>0</v>
      </c>
    </row>
    <row r="38" spans="1:21" s="185" customFormat="1" ht="11.25">
      <c r="A38" s="181"/>
      <c r="B38" s="181"/>
      <c r="C38" s="181"/>
      <c r="D38" s="181">
        <v>8</v>
      </c>
      <c r="E38" s="181"/>
      <c r="F38" s="182" t="s">
        <v>246</v>
      </c>
      <c r="G38" s="187"/>
      <c r="H38" s="596"/>
      <c r="I38" s="565"/>
      <c r="J38" s="565"/>
      <c r="K38" s="565">
        <f t="shared" si="10"/>
        <v>0</v>
      </c>
      <c r="L38" s="565">
        <f t="shared" si="3"/>
        <v>0</v>
      </c>
      <c r="M38" s="184">
        <f>M39+M40+M41</f>
        <v>5972383</v>
      </c>
      <c r="N38" s="184">
        <f t="shared" ref="N38:Q38" si="20">N39+N40+N41</f>
        <v>32008</v>
      </c>
      <c r="O38" s="184">
        <f t="shared" si="20"/>
        <v>0</v>
      </c>
      <c r="P38" s="184">
        <f t="shared" si="20"/>
        <v>0</v>
      </c>
      <c r="Q38" s="184">
        <f t="shared" si="20"/>
        <v>0</v>
      </c>
      <c r="R38" s="184"/>
      <c r="S38" s="184"/>
      <c r="T38" s="184"/>
      <c r="U38" s="184"/>
    </row>
    <row r="39" spans="1:21" s="185" customFormat="1" ht="11.25">
      <c r="A39" s="181"/>
      <c r="B39" s="181"/>
      <c r="C39" s="181"/>
      <c r="D39" s="181"/>
      <c r="E39" s="181">
        <v>222</v>
      </c>
      <c r="F39" s="182" t="s">
        <v>247</v>
      </c>
      <c r="G39" s="187" t="s">
        <v>239</v>
      </c>
      <c r="H39" s="565" t="s">
        <v>439</v>
      </c>
      <c r="I39" s="565">
        <v>25</v>
      </c>
      <c r="J39" s="565">
        <v>0</v>
      </c>
      <c r="K39" s="565">
        <f t="shared" si="10"/>
        <v>0</v>
      </c>
      <c r="L39" s="565">
        <f t="shared" si="3"/>
        <v>0</v>
      </c>
      <c r="M39" s="184">
        <v>242083</v>
      </c>
      <c r="N39" s="184">
        <v>32008</v>
      </c>
      <c r="O39" s="184">
        <v>0</v>
      </c>
      <c r="P39" s="184">
        <v>0</v>
      </c>
      <c r="Q39" s="184">
        <v>0</v>
      </c>
      <c r="R39" s="184">
        <f t="shared" si="4"/>
        <v>0</v>
      </c>
      <c r="S39" s="184">
        <f t="shared" si="5"/>
        <v>0</v>
      </c>
      <c r="T39" s="184">
        <f t="shared" si="6"/>
        <v>0</v>
      </c>
      <c r="U39" s="184">
        <f t="shared" si="7"/>
        <v>0</v>
      </c>
    </row>
    <row r="40" spans="1:21" s="185" customFormat="1" ht="22.5">
      <c r="A40" s="181"/>
      <c r="B40" s="181"/>
      <c r="C40" s="181"/>
      <c r="D40" s="181"/>
      <c r="E40" s="181">
        <v>224</v>
      </c>
      <c r="F40" s="182" t="s">
        <v>248</v>
      </c>
      <c r="G40" s="187" t="s">
        <v>364</v>
      </c>
      <c r="H40" s="565" t="s">
        <v>442</v>
      </c>
      <c r="I40" s="565">
        <v>277</v>
      </c>
      <c r="J40" s="565">
        <v>0</v>
      </c>
      <c r="K40" s="565">
        <f t="shared" si="10"/>
        <v>0</v>
      </c>
      <c r="L40" s="565">
        <f t="shared" si="3"/>
        <v>0</v>
      </c>
      <c r="M40" s="184">
        <v>3537300</v>
      </c>
      <c r="N40" s="184">
        <v>0</v>
      </c>
      <c r="O40" s="184">
        <v>0</v>
      </c>
      <c r="P40" s="184">
        <v>0</v>
      </c>
      <c r="Q40" s="184">
        <v>0</v>
      </c>
      <c r="R40" s="184">
        <f t="shared" si="4"/>
        <v>0</v>
      </c>
      <c r="S40" s="184">
        <f t="shared" si="5"/>
        <v>0</v>
      </c>
      <c r="T40" s="184">
        <f t="shared" si="6"/>
        <v>0</v>
      </c>
      <c r="U40" s="184">
        <f t="shared" si="7"/>
        <v>0</v>
      </c>
    </row>
    <row r="41" spans="1:21" s="185" customFormat="1" ht="22.5">
      <c r="A41" s="181"/>
      <c r="B41" s="181"/>
      <c r="C41" s="181"/>
      <c r="D41" s="181"/>
      <c r="E41" s="181">
        <v>225</v>
      </c>
      <c r="F41" s="182" t="s">
        <v>249</v>
      </c>
      <c r="G41" s="187" t="s">
        <v>239</v>
      </c>
      <c r="H41" s="565" t="s">
        <v>443</v>
      </c>
      <c r="I41" s="565">
        <v>175</v>
      </c>
      <c r="J41" s="565">
        <v>0</v>
      </c>
      <c r="K41" s="565">
        <f t="shared" si="10"/>
        <v>0</v>
      </c>
      <c r="L41" s="565">
        <f t="shared" si="3"/>
        <v>0</v>
      </c>
      <c r="M41" s="184">
        <v>2193000</v>
      </c>
      <c r="N41" s="184">
        <v>0</v>
      </c>
      <c r="O41" s="184">
        <v>0</v>
      </c>
      <c r="P41" s="184">
        <v>0</v>
      </c>
      <c r="Q41" s="184">
        <v>0</v>
      </c>
      <c r="R41" s="184">
        <f t="shared" si="4"/>
        <v>0</v>
      </c>
      <c r="S41" s="184">
        <f t="shared" si="5"/>
        <v>0</v>
      </c>
      <c r="T41" s="184">
        <f t="shared" si="6"/>
        <v>0</v>
      </c>
      <c r="U41" s="184">
        <f t="shared" si="7"/>
        <v>0</v>
      </c>
    </row>
    <row r="42" spans="1:21" s="185" customFormat="1" ht="22.5">
      <c r="A42" s="181"/>
      <c r="B42" s="181"/>
      <c r="C42" s="181"/>
      <c r="D42" s="181">
        <v>9</v>
      </c>
      <c r="E42" s="181"/>
      <c r="F42" s="182" t="s">
        <v>250</v>
      </c>
      <c r="G42" s="187"/>
      <c r="H42" s="596"/>
      <c r="I42" s="565"/>
      <c r="J42" s="565"/>
      <c r="K42" s="565">
        <f t="shared" si="10"/>
        <v>0</v>
      </c>
      <c r="L42" s="565">
        <f t="shared" si="3"/>
        <v>0</v>
      </c>
      <c r="M42" s="184">
        <f>M43+M44+M45+M47+M46</f>
        <v>87137826</v>
      </c>
      <c r="N42" s="184">
        <f t="shared" ref="N42:Q42" si="21">N43+N44+N45+N47+N46</f>
        <v>11806747.630000003</v>
      </c>
      <c r="O42" s="184">
        <f t="shared" si="21"/>
        <v>11409847.630000003</v>
      </c>
      <c r="P42" s="184">
        <f>P43+P44+P45+P47+P46</f>
        <v>11409847.630000003</v>
      </c>
      <c r="Q42" s="184">
        <f t="shared" si="21"/>
        <v>11409847.630000003</v>
      </c>
      <c r="R42" s="184"/>
      <c r="S42" s="184"/>
      <c r="T42" s="184"/>
      <c r="U42" s="184"/>
    </row>
    <row r="43" spans="1:21" s="185" customFormat="1" ht="11.25">
      <c r="A43" s="181"/>
      <c r="B43" s="181"/>
      <c r="C43" s="181"/>
      <c r="D43" s="181"/>
      <c r="E43" s="181">
        <v>226</v>
      </c>
      <c r="F43" s="182" t="s">
        <v>251</v>
      </c>
      <c r="G43" s="187" t="s">
        <v>239</v>
      </c>
      <c r="H43" s="565" t="s">
        <v>444</v>
      </c>
      <c r="I43" s="565">
        <v>20</v>
      </c>
      <c r="J43" s="565">
        <v>0</v>
      </c>
      <c r="K43" s="565">
        <f t="shared" si="10"/>
        <v>0</v>
      </c>
      <c r="L43" s="565">
        <f t="shared" si="3"/>
        <v>0</v>
      </c>
      <c r="M43" s="184">
        <v>1590400</v>
      </c>
      <c r="N43" s="184">
        <v>194400</v>
      </c>
      <c r="O43" s="184">
        <v>0</v>
      </c>
      <c r="P43" s="184">
        <v>0</v>
      </c>
      <c r="Q43" s="184">
        <v>0</v>
      </c>
      <c r="R43" s="184">
        <f t="shared" si="4"/>
        <v>0</v>
      </c>
      <c r="S43" s="184">
        <f t="shared" si="5"/>
        <v>0</v>
      </c>
      <c r="T43" s="184">
        <f t="shared" si="6"/>
        <v>0</v>
      </c>
      <c r="U43" s="184">
        <f t="shared" si="7"/>
        <v>0</v>
      </c>
    </row>
    <row r="44" spans="1:21" s="185" customFormat="1" ht="22.5">
      <c r="A44" s="181"/>
      <c r="B44" s="181"/>
      <c r="C44" s="181"/>
      <c r="D44" s="181"/>
      <c r="E44" s="181">
        <v>227</v>
      </c>
      <c r="F44" s="182" t="s">
        <v>252</v>
      </c>
      <c r="G44" s="187" t="s">
        <v>231</v>
      </c>
      <c r="H44" s="565">
        <v>3</v>
      </c>
      <c r="I44" s="565">
        <v>1</v>
      </c>
      <c r="J44" s="565">
        <v>0</v>
      </c>
      <c r="K44" s="565">
        <f t="shared" si="10"/>
        <v>0</v>
      </c>
      <c r="L44" s="565">
        <f t="shared" si="3"/>
        <v>0</v>
      </c>
      <c r="M44" s="184">
        <v>2570301</v>
      </c>
      <c r="N44" s="184">
        <v>0</v>
      </c>
      <c r="O44" s="184">
        <v>0</v>
      </c>
      <c r="P44" s="184">
        <v>0</v>
      </c>
      <c r="Q44" s="184">
        <v>0</v>
      </c>
      <c r="R44" s="184">
        <f t="shared" si="4"/>
        <v>0</v>
      </c>
      <c r="S44" s="184">
        <f t="shared" si="5"/>
        <v>0</v>
      </c>
      <c r="T44" s="184">
        <f t="shared" si="6"/>
        <v>0</v>
      </c>
      <c r="U44" s="184">
        <f t="shared" si="7"/>
        <v>0</v>
      </c>
    </row>
    <row r="45" spans="1:21" s="185" customFormat="1" ht="33.75">
      <c r="A45" s="181"/>
      <c r="B45" s="181"/>
      <c r="C45" s="181"/>
      <c r="D45" s="181"/>
      <c r="E45" s="181">
        <v>228</v>
      </c>
      <c r="F45" s="182" t="s">
        <v>253</v>
      </c>
      <c r="G45" s="187" t="s">
        <v>231</v>
      </c>
      <c r="H45" s="565">
        <v>21</v>
      </c>
      <c r="I45" s="565">
        <v>2</v>
      </c>
      <c r="J45" s="565">
        <v>0</v>
      </c>
      <c r="K45" s="565">
        <f t="shared" si="10"/>
        <v>0</v>
      </c>
      <c r="L45" s="565">
        <f t="shared" si="3"/>
        <v>0</v>
      </c>
      <c r="M45" s="184">
        <v>1255293</v>
      </c>
      <c r="N45" s="184">
        <v>159222.25</v>
      </c>
      <c r="O45" s="184">
        <v>159222.25</v>
      </c>
      <c r="P45" s="184">
        <v>159222.25</v>
      </c>
      <c r="Q45" s="184">
        <v>159222.25</v>
      </c>
      <c r="R45" s="184">
        <f t="shared" si="4"/>
        <v>788.39044166251892</v>
      </c>
      <c r="S45" s="184">
        <f t="shared" si="5"/>
        <v>100</v>
      </c>
      <c r="T45" s="184">
        <f t="shared" si="6"/>
        <v>788.39044166251892</v>
      </c>
      <c r="U45" s="184">
        <f t="shared" si="7"/>
        <v>100</v>
      </c>
    </row>
    <row r="46" spans="1:21" s="185" customFormat="1" ht="22.5">
      <c r="A46" s="181"/>
      <c r="B46" s="181"/>
      <c r="C46" s="181"/>
      <c r="D46" s="181"/>
      <c r="E46" s="181">
        <v>229</v>
      </c>
      <c r="F46" s="182" t="s">
        <v>254</v>
      </c>
      <c r="G46" s="187" t="s">
        <v>239</v>
      </c>
      <c r="H46" s="565">
        <v>900</v>
      </c>
      <c r="I46" s="565">
        <v>900</v>
      </c>
      <c r="J46" s="565">
        <v>90</v>
      </c>
      <c r="K46" s="565">
        <f t="shared" si="10"/>
        <v>10</v>
      </c>
      <c r="L46" s="565">
        <f t="shared" si="3"/>
        <v>10</v>
      </c>
      <c r="M46" s="184">
        <v>9135794</v>
      </c>
      <c r="N46" s="184">
        <v>1014547.88</v>
      </c>
      <c r="O46" s="184">
        <v>812047.88</v>
      </c>
      <c r="P46" s="184">
        <v>812047.88</v>
      </c>
      <c r="Q46" s="184">
        <v>812047.88</v>
      </c>
      <c r="R46" s="184">
        <f t="shared" si="4"/>
        <v>1125.0314451901531</v>
      </c>
      <c r="S46" s="184">
        <f t="shared" si="5"/>
        <v>80.04037029775273</v>
      </c>
      <c r="T46" s="184">
        <f t="shared" si="6"/>
        <v>1125.0314451901531</v>
      </c>
      <c r="U46" s="184">
        <f t="shared" si="7"/>
        <v>80.04037029775273</v>
      </c>
    </row>
    <row r="47" spans="1:21" s="185" customFormat="1" ht="11.25">
      <c r="A47" s="181"/>
      <c r="B47" s="181"/>
      <c r="C47" s="181"/>
      <c r="D47" s="181"/>
      <c r="E47" s="181">
        <v>230</v>
      </c>
      <c r="F47" s="182" t="s">
        <v>255</v>
      </c>
      <c r="G47" s="187" t="s">
        <v>239</v>
      </c>
      <c r="H47" s="565">
        <v>17230</v>
      </c>
      <c r="I47" s="565">
        <v>4307.5</v>
      </c>
      <c r="J47" s="565">
        <v>60</v>
      </c>
      <c r="K47" s="565">
        <f t="shared" si="10"/>
        <v>0.34822983168891469</v>
      </c>
      <c r="L47" s="565">
        <f t="shared" si="3"/>
        <v>1.3929193267556588</v>
      </c>
      <c r="M47" s="184">
        <v>72586038</v>
      </c>
      <c r="N47" s="184">
        <v>10438577.500000002</v>
      </c>
      <c r="O47" s="184">
        <v>10438577.500000002</v>
      </c>
      <c r="P47" s="184">
        <v>10438577.500000002</v>
      </c>
      <c r="Q47" s="184">
        <v>10438577.500000002</v>
      </c>
      <c r="R47" s="184">
        <f t="shared" si="4"/>
        <v>695.36330979963498</v>
      </c>
      <c r="S47" s="184">
        <f t="shared" si="5"/>
        <v>100</v>
      </c>
      <c r="T47" s="184">
        <f t="shared" si="6"/>
        <v>695.36330979963498</v>
      </c>
      <c r="U47" s="184">
        <f t="shared" si="7"/>
        <v>100</v>
      </c>
    </row>
    <row r="48" spans="1:21" s="185" customFormat="1" ht="11.25">
      <c r="A48" s="181"/>
      <c r="B48" s="181">
        <v>3</v>
      </c>
      <c r="C48" s="181"/>
      <c r="D48" s="181"/>
      <c r="E48" s="181"/>
      <c r="F48" s="182" t="s">
        <v>256</v>
      </c>
      <c r="G48" s="187"/>
      <c r="H48" s="596"/>
      <c r="I48" s="565"/>
      <c r="J48" s="565"/>
      <c r="K48" s="565"/>
      <c r="L48" s="565"/>
      <c r="M48" s="184">
        <f>M49</f>
        <v>197000</v>
      </c>
      <c r="N48" s="184">
        <f t="shared" ref="N48:Q50" si="22">N49</f>
        <v>0</v>
      </c>
      <c r="O48" s="184">
        <f t="shared" si="22"/>
        <v>0</v>
      </c>
      <c r="P48" s="184">
        <f t="shared" si="22"/>
        <v>0</v>
      </c>
      <c r="Q48" s="184">
        <f t="shared" si="22"/>
        <v>0</v>
      </c>
      <c r="R48" s="184"/>
      <c r="S48" s="184"/>
      <c r="T48" s="184"/>
      <c r="U48" s="184"/>
    </row>
    <row r="49" spans="1:21" s="185" customFormat="1" ht="22.5">
      <c r="A49" s="181"/>
      <c r="B49" s="181"/>
      <c r="C49" s="181">
        <v>1</v>
      </c>
      <c r="D49" s="181"/>
      <c r="E49" s="181"/>
      <c r="F49" s="182" t="s">
        <v>257</v>
      </c>
      <c r="G49" s="187"/>
      <c r="H49" s="565"/>
      <c r="I49" s="565"/>
      <c r="J49" s="565"/>
      <c r="K49" s="565"/>
      <c r="L49" s="565"/>
      <c r="M49" s="184">
        <f>M50</f>
        <v>197000</v>
      </c>
      <c r="N49" s="184">
        <f t="shared" si="22"/>
        <v>0</v>
      </c>
      <c r="O49" s="184">
        <f t="shared" si="22"/>
        <v>0</v>
      </c>
      <c r="P49" s="184">
        <f t="shared" si="22"/>
        <v>0</v>
      </c>
      <c r="Q49" s="184">
        <f t="shared" si="22"/>
        <v>0</v>
      </c>
      <c r="R49" s="184"/>
      <c r="S49" s="184"/>
      <c r="T49" s="184"/>
      <c r="U49" s="184"/>
    </row>
    <row r="50" spans="1:21" s="185" customFormat="1" ht="11.25">
      <c r="A50" s="181"/>
      <c r="B50" s="181"/>
      <c r="C50" s="181"/>
      <c r="D50" s="181">
        <v>2</v>
      </c>
      <c r="E50" s="181"/>
      <c r="F50" s="182" t="s">
        <v>258</v>
      </c>
      <c r="G50" s="187"/>
      <c r="H50" s="565"/>
      <c r="I50" s="565"/>
      <c r="J50" s="565"/>
      <c r="K50" s="565"/>
      <c r="L50" s="565"/>
      <c r="M50" s="184">
        <f>M51</f>
        <v>197000</v>
      </c>
      <c r="N50" s="184">
        <f t="shared" si="22"/>
        <v>0</v>
      </c>
      <c r="O50" s="184">
        <f t="shared" si="22"/>
        <v>0</v>
      </c>
      <c r="P50" s="184">
        <f t="shared" si="22"/>
        <v>0</v>
      </c>
      <c r="Q50" s="184">
        <f t="shared" si="22"/>
        <v>0</v>
      </c>
      <c r="R50" s="184"/>
      <c r="S50" s="184"/>
      <c r="T50" s="184"/>
      <c r="U50" s="184"/>
    </row>
    <row r="51" spans="1:21" s="185" customFormat="1" ht="11.25">
      <c r="A51" s="544"/>
      <c r="B51" s="544"/>
      <c r="C51" s="544"/>
      <c r="D51" s="544"/>
      <c r="E51" s="544">
        <v>232</v>
      </c>
      <c r="F51" s="545" t="s">
        <v>259</v>
      </c>
      <c r="G51" s="546" t="s">
        <v>239</v>
      </c>
      <c r="H51" s="566">
        <v>4300</v>
      </c>
      <c r="I51" s="566">
        <v>1022</v>
      </c>
      <c r="J51" s="566">
        <v>0</v>
      </c>
      <c r="K51" s="565">
        <f>IFERROR(J51/H51*100,0)</f>
        <v>0</v>
      </c>
      <c r="L51" s="565">
        <f t="shared" si="3"/>
        <v>0</v>
      </c>
      <c r="M51" s="543">
        <v>197000</v>
      </c>
      <c r="N51" s="543">
        <v>0</v>
      </c>
      <c r="O51" s="543">
        <v>0</v>
      </c>
      <c r="P51" s="543">
        <v>0</v>
      </c>
      <c r="Q51" s="543">
        <v>0</v>
      </c>
      <c r="R51" s="543">
        <f t="shared" si="4"/>
        <v>0</v>
      </c>
      <c r="S51" s="543">
        <f t="shared" si="5"/>
        <v>0</v>
      </c>
      <c r="T51" s="543">
        <f t="shared" si="6"/>
        <v>0</v>
      </c>
      <c r="U51" s="543">
        <f t="shared" si="7"/>
        <v>0</v>
      </c>
    </row>
    <row r="52" spans="1:21" s="185" customFormat="1" ht="22.5">
      <c r="A52" s="417">
        <v>2</v>
      </c>
      <c r="B52" s="417"/>
      <c r="C52" s="417"/>
      <c r="D52" s="417"/>
      <c r="E52" s="417"/>
      <c r="F52" s="597" t="s">
        <v>260</v>
      </c>
      <c r="G52" s="598"/>
      <c r="H52" s="599"/>
      <c r="I52" s="599"/>
      <c r="J52" s="599"/>
      <c r="K52" s="565"/>
      <c r="L52" s="565"/>
      <c r="M52" s="600">
        <f>M53</f>
        <v>98211240</v>
      </c>
      <c r="N52" s="600">
        <f t="shared" ref="N52:Q52" si="23">N53</f>
        <v>24484074.909999996</v>
      </c>
      <c r="O52" s="600">
        <f t="shared" si="23"/>
        <v>24484074.909999996</v>
      </c>
      <c r="P52" s="600">
        <f t="shared" si="23"/>
        <v>24484074.909999996</v>
      </c>
      <c r="Q52" s="600">
        <f t="shared" si="23"/>
        <v>24484074.909999996</v>
      </c>
      <c r="R52" s="601"/>
      <c r="S52" s="601"/>
      <c r="T52" s="601"/>
      <c r="U52" s="601"/>
    </row>
    <row r="53" spans="1:21" s="185" customFormat="1" ht="11.25">
      <c r="A53" s="181"/>
      <c r="B53" s="181">
        <v>1</v>
      </c>
      <c r="C53" s="181"/>
      <c r="D53" s="181"/>
      <c r="E53" s="181"/>
      <c r="F53" s="182" t="s">
        <v>217</v>
      </c>
      <c r="G53" s="187"/>
      <c r="H53" s="565"/>
      <c r="I53" s="565"/>
      <c r="J53" s="565"/>
      <c r="K53" s="565"/>
      <c r="L53" s="565"/>
      <c r="M53" s="184">
        <f>M54</f>
        <v>98211240</v>
      </c>
      <c r="N53" s="184">
        <f t="shared" ref="N53:Q53" si="24">N54</f>
        <v>24484074.909999996</v>
      </c>
      <c r="O53" s="184">
        <f t="shared" si="24"/>
        <v>24484074.909999996</v>
      </c>
      <c r="P53" s="184">
        <f t="shared" si="24"/>
        <v>24484074.909999996</v>
      </c>
      <c r="Q53" s="184">
        <f t="shared" si="24"/>
        <v>24484074.909999996</v>
      </c>
      <c r="R53" s="184"/>
      <c r="S53" s="184"/>
      <c r="T53" s="184"/>
      <c r="U53" s="184"/>
    </row>
    <row r="54" spans="1:21" s="185" customFormat="1" ht="22.5">
      <c r="A54" s="181"/>
      <c r="B54" s="181"/>
      <c r="C54" s="181">
        <v>7</v>
      </c>
      <c r="D54" s="181"/>
      <c r="E54" s="181"/>
      <c r="F54" s="182" t="s">
        <v>261</v>
      </c>
      <c r="G54" s="187"/>
      <c r="H54" s="565"/>
      <c r="I54" s="565"/>
      <c r="J54" s="565"/>
      <c r="K54" s="565"/>
      <c r="L54" s="565"/>
      <c r="M54" s="184">
        <f>M55+M58</f>
        <v>98211240</v>
      </c>
      <c r="N54" s="184">
        <f t="shared" ref="N54:Q54" si="25">N55+N58</f>
        <v>24484074.909999996</v>
      </c>
      <c r="O54" s="184">
        <f t="shared" si="25"/>
        <v>24484074.909999996</v>
      </c>
      <c r="P54" s="184">
        <f t="shared" si="25"/>
        <v>24484074.909999996</v>
      </c>
      <c r="Q54" s="184">
        <f t="shared" si="25"/>
        <v>24484074.909999996</v>
      </c>
      <c r="R54" s="184"/>
      <c r="S54" s="184"/>
      <c r="T54" s="184"/>
      <c r="U54" s="184"/>
    </row>
    <row r="55" spans="1:21" s="185" customFormat="1" ht="15" customHeight="1">
      <c r="A55" s="186"/>
      <c r="B55" s="183"/>
      <c r="C55" s="183"/>
      <c r="D55" s="183">
        <v>1</v>
      </c>
      <c r="E55" s="183"/>
      <c r="F55" s="187" t="s">
        <v>262</v>
      </c>
      <c r="G55" s="187"/>
      <c r="H55" s="565"/>
      <c r="I55" s="565"/>
      <c r="J55" s="565"/>
      <c r="K55" s="565"/>
      <c r="L55" s="565"/>
      <c r="M55" s="184">
        <f>M56+M57</f>
        <v>2048224</v>
      </c>
      <c r="N55" s="184">
        <f t="shared" ref="N55:Q55" si="26">N56+N57</f>
        <v>949799</v>
      </c>
      <c r="O55" s="184">
        <f t="shared" si="26"/>
        <v>949799</v>
      </c>
      <c r="P55" s="184">
        <f t="shared" si="26"/>
        <v>949799</v>
      </c>
      <c r="Q55" s="184">
        <f t="shared" si="26"/>
        <v>949799</v>
      </c>
      <c r="R55" s="184"/>
      <c r="S55" s="184"/>
      <c r="T55" s="184"/>
      <c r="U55" s="184"/>
    </row>
    <row r="56" spans="1:21" s="185" customFormat="1" ht="15" customHeight="1">
      <c r="A56" s="186"/>
      <c r="B56" s="181"/>
      <c r="C56" s="183"/>
      <c r="D56" s="183"/>
      <c r="E56" s="183">
        <v>201</v>
      </c>
      <c r="F56" s="182" t="s">
        <v>263</v>
      </c>
      <c r="G56" s="182" t="s">
        <v>229</v>
      </c>
      <c r="H56" s="567">
        <v>1</v>
      </c>
      <c r="I56" s="567">
        <v>1</v>
      </c>
      <c r="J56" s="567">
        <v>0</v>
      </c>
      <c r="K56" s="565">
        <f t="shared" si="10"/>
        <v>0</v>
      </c>
      <c r="L56" s="565">
        <f t="shared" si="3"/>
        <v>0</v>
      </c>
      <c r="M56" s="189">
        <v>90000</v>
      </c>
      <c r="N56" s="189">
        <v>0</v>
      </c>
      <c r="O56" s="189">
        <v>0</v>
      </c>
      <c r="P56" s="189">
        <v>0</v>
      </c>
      <c r="Q56" s="189">
        <v>0</v>
      </c>
      <c r="R56" s="184">
        <f t="shared" si="4"/>
        <v>0</v>
      </c>
      <c r="S56" s="184">
        <f t="shared" si="5"/>
        <v>0</v>
      </c>
      <c r="T56" s="184">
        <f t="shared" si="6"/>
        <v>0</v>
      </c>
      <c r="U56" s="184">
        <f t="shared" si="7"/>
        <v>0</v>
      </c>
    </row>
    <row r="57" spans="1:21" s="185" customFormat="1" ht="24.75" customHeight="1">
      <c r="A57" s="186"/>
      <c r="B57" s="181"/>
      <c r="C57" s="181"/>
      <c r="D57" s="183"/>
      <c r="E57" s="183">
        <v>203</v>
      </c>
      <c r="F57" s="182" t="s">
        <v>264</v>
      </c>
      <c r="G57" s="182" t="s">
        <v>262</v>
      </c>
      <c r="H57" s="567">
        <v>253</v>
      </c>
      <c r="I57" s="567">
        <v>64</v>
      </c>
      <c r="J57" s="567">
        <v>31</v>
      </c>
      <c r="K57" s="565">
        <f t="shared" si="10"/>
        <v>12.252964426877471</v>
      </c>
      <c r="L57" s="565">
        <f t="shared" si="3"/>
        <v>48.4375</v>
      </c>
      <c r="M57" s="188">
        <v>1958224</v>
      </c>
      <c r="N57" s="188">
        <v>949799</v>
      </c>
      <c r="O57" s="188">
        <v>949799</v>
      </c>
      <c r="P57" s="188">
        <v>949799</v>
      </c>
      <c r="Q57" s="188">
        <v>949799</v>
      </c>
      <c r="R57" s="184">
        <f t="shared" si="4"/>
        <v>206.17246385814263</v>
      </c>
      <c r="S57" s="184">
        <f t="shared" si="5"/>
        <v>100</v>
      </c>
      <c r="T57" s="184">
        <f t="shared" si="6"/>
        <v>206.17246385814263</v>
      </c>
      <c r="U57" s="184">
        <f t="shared" si="7"/>
        <v>100</v>
      </c>
    </row>
    <row r="58" spans="1:21" s="185" customFormat="1" ht="11.25">
      <c r="A58" s="186"/>
      <c r="B58" s="186"/>
      <c r="C58" s="186"/>
      <c r="D58" s="181">
        <v>2</v>
      </c>
      <c r="E58" s="183"/>
      <c r="F58" s="187" t="s">
        <v>265</v>
      </c>
      <c r="G58" s="187"/>
      <c r="H58" s="565"/>
      <c r="I58" s="565"/>
      <c r="J58" s="565"/>
      <c r="K58" s="565"/>
      <c r="L58" s="565"/>
      <c r="M58" s="184">
        <f>M59</f>
        <v>96163016</v>
      </c>
      <c r="N58" s="184">
        <f t="shared" ref="N58:Q58" si="27">N59</f>
        <v>23534275.909999996</v>
      </c>
      <c r="O58" s="184">
        <f t="shared" si="27"/>
        <v>23534275.909999996</v>
      </c>
      <c r="P58" s="184">
        <f t="shared" si="27"/>
        <v>23534275.909999996</v>
      </c>
      <c r="Q58" s="184">
        <f t="shared" si="27"/>
        <v>23534275.909999996</v>
      </c>
      <c r="R58" s="184"/>
      <c r="S58" s="184"/>
      <c r="T58" s="184"/>
      <c r="U58" s="184"/>
    </row>
    <row r="59" spans="1:21" s="185" customFormat="1" ht="22.5">
      <c r="A59" s="186"/>
      <c r="B59" s="186"/>
      <c r="C59" s="186"/>
      <c r="D59" s="186"/>
      <c r="E59" s="181">
        <v>204</v>
      </c>
      <c r="F59" s="187" t="s">
        <v>266</v>
      </c>
      <c r="G59" s="187" t="s">
        <v>267</v>
      </c>
      <c r="H59" s="565">
        <v>1</v>
      </c>
      <c r="I59" s="565">
        <v>1</v>
      </c>
      <c r="J59" s="565">
        <v>0</v>
      </c>
      <c r="K59" s="565">
        <f t="shared" si="10"/>
        <v>0</v>
      </c>
      <c r="L59" s="565">
        <f t="shared" si="3"/>
        <v>0</v>
      </c>
      <c r="M59" s="184">
        <v>96163016</v>
      </c>
      <c r="N59" s="184">
        <v>23534275.909999996</v>
      </c>
      <c r="O59" s="184">
        <v>23534275.909999996</v>
      </c>
      <c r="P59" s="184">
        <v>23534275.909999996</v>
      </c>
      <c r="Q59" s="184">
        <v>23534275.909999996</v>
      </c>
      <c r="R59" s="184">
        <f t="shared" si="4"/>
        <v>408.60834795915338</v>
      </c>
      <c r="S59" s="184">
        <f t="shared" si="5"/>
        <v>100</v>
      </c>
      <c r="T59" s="184">
        <f t="shared" si="6"/>
        <v>408.60834795915338</v>
      </c>
      <c r="U59" s="184">
        <f t="shared" si="7"/>
        <v>100</v>
      </c>
    </row>
    <row r="60" spans="1:21" s="185" customFormat="1" ht="11.25">
      <c r="A60" s="186">
        <v>3</v>
      </c>
      <c r="B60" s="186"/>
      <c r="C60" s="186"/>
      <c r="D60" s="186"/>
      <c r="E60" s="186"/>
      <c r="F60" s="182" t="s">
        <v>268</v>
      </c>
      <c r="G60" s="182"/>
      <c r="H60" s="567"/>
      <c r="I60" s="567"/>
      <c r="J60" s="567"/>
      <c r="K60" s="565"/>
      <c r="L60" s="565"/>
      <c r="M60" s="535">
        <f>M61</f>
        <v>47182000</v>
      </c>
      <c r="N60" s="535">
        <f t="shared" ref="N60:Q60" si="28">N61</f>
        <v>9838336.4800000004</v>
      </c>
      <c r="O60" s="535">
        <f t="shared" si="28"/>
        <v>9838336.4800000004</v>
      </c>
      <c r="P60" s="535">
        <f t="shared" si="28"/>
        <v>9838336.4800000004</v>
      </c>
      <c r="Q60" s="535">
        <f t="shared" si="28"/>
        <v>9838336.4800000004</v>
      </c>
      <c r="R60" s="184"/>
      <c r="S60" s="184"/>
      <c r="T60" s="184"/>
      <c r="U60" s="184"/>
    </row>
    <row r="61" spans="1:21" s="185" customFormat="1" ht="11.25">
      <c r="A61" s="186"/>
      <c r="B61" s="186">
        <v>3</v>
      </c>
      <c r="C61" s="186"/>
      <c r="D61" s="186"/>
      <c r="E61" s="186"/>
      <c r="F61" s="182" t="s">
        <v>269</v>
      </c>
      <c r="G61" s="182"/>
      <c r="H61" s="567"/>
      <c r="I61" s="567"/>
      <c r="J61" s="567"/>
      <c r="K61" s="565"/>
      <c r="L61" s="565"/>
      <c r="M61" s="189">
        <f>M62+M65</f>
        <v>47182000</v>
      </c>
      <c r="N61" s="189">
        <f t="shared" ref="N61:Q61" si="29">N62+N65</f>
        <v>9838336.4800000004</v>
      </c>
      <c r="O61" s="189">
        <f t="shared" si="29"/>
        <v>9838336.4800000004</v>
      </c>
      <c r="P61" s="189">
        <f t="shared" si="29"/>
        <v>9838336.4800000004</v>
      </c>
      <c r="Q61" s="189">
        <f t="shared" si="29"/>
        <v>9838336.4800000004</v>
      </c>
      <c r="R61" s="184"/>
      <c r="S61" s="184"/>
      <c r="T61" s="184"/>
      <c r="U61" s="184"/>
    </row>
    <row r="62" spans="1:21" s="185" customFormat="1" ht="22.5">
      <c r="A62" s="186"/>
      <c r="B62" s="186"/>
      <c r="C62" s="186">
        <v>1</v>
      </c>
      <c r="D62" s="186"/>
      <c r="E62" s="186"/>
      <c r="F62" s="182" t="s">
        <v>257</v>
      </c>
      <c r="G62" s="182"/>
      <c r="H62" s="567"/>
      <c r="I62" s="567"/>
      <c r="J62" s="567"/>
      <c r="K62" s="565"/>
      <c r="L62" s="565"/>
      <c r="M62" s="189">
        <f>M63</f>
        <v>43358478</v>
      </c>
      <c r="N62" s="189">
        <f t="shared" ref="N62:Q62" si="30">N63</f>
        <v>8943017.4000000004</v>
      </c>
      <c r="O62" s="189">
        <f t="shared" si="30"/>
        <v>8943017.4000000004</v>
      </c>
      <c r="P62" s="189">
        <f t="shared" si="30"/>
        <v>8943017.4000000004</v>
      </c>
      <c r="Q62" s="189">
        <f t="shared" si="30"/>
        <v>8943017.4000000004</v>
      </c>
      <c r="R62" s="184"/>
      <c r="S62" s="184"/>
      <c r="T62" s="184"/>
      <c r="U62" s="184"/>
    </row>
    <row r="63" spans="1:21" s="185" customFormat="1" ht="22.5">
      <c r="A63" s="186"/>
      <c r="B63" s="186"/>
      <c r="C63" s="186"/>
      <c r="D63" s="186">
        <v>1</v>
      </c>
      <c r="E63" s="186"/>
      <c r="F63" s="182" t="s">
        <v>270</v>
      </c>
      <c r="G63" s="182"/>
      <c r="H63" s="567"/>
      <c r="I63" s="567"/>
      <c r="J63" s="567"/>
      <c r="K63" s="565"/>
      <c r="L63" s="565"/>
      <c r="M63" s="189">
        <f>M64</f>
        <v>43358478</v>
      </c>
      <c r="N63" s="189">
        <f t="shared" ref="N63:Q63" si="31">N64</f>
        <v>8943017.4000000004</v>
      </c>
      <c r="O63" s="189">
        <f t="shared" si="31"/>
        <v>8943017.4000000004</v>
      </c>
      <c r="P63" s="189">
        <f t="shared" si="31"/>
        <v>8943017.4000000004</v>
      </c>
      <c r="Q63" s="189">
        <f t="shared" si="31"/>
        <v>8943017.4000000004</v>
      </c>
      <c r="R63" s="184"/>
      <c r="S63" s="184"/>
      <c r="T63" s="184"/>
      <c r="U63" s="184"/>
    </row>
    <row r="64" spans="1:21" s="185" customFormat="1" ht="22.5">
      <c r="A64" s="186"/>
      <c r="B64" s="186"/>
      <c r="C64" s="186"/>
      <c r="D64" s="186"/>
      <c r="E64" s="186">
        <v>215</v>
      </c>
      <c r="F64" s="182" t="s">
        <v>271</v>
      </c>
      <c r="G64" s="182" t="s">
        <v>272</v>
      </c>
      <c r="H64" s="567">
        <v>500</v>
      </c>
      <c r="I64" s="567">
        <v>125</v>
      </c>
      <c r="J64" s="567">
        <v>26</v>
      </c>
      <c r="K64" s="565">
        <f>IFERROR(J64/H64*100,0)</f>
        <v>5.2</v>
      </c>
      <c r="L64" s="565">
        <f>IFERROR(J64/I64*100,0)</f>
        <v>20.8</v>
      </c>
      <c r="M64" s="189">
        <v>43358478</v>
      </c>
      <c r="N64" s="189">
        <v>8943017.4000000004</v>
      </c>
      <c r="O64" s="189">
        <v>8943017.4000000004</v>
      </c>
      <c r="P64" s="189">
        <v>8943017.4000000004</v>
      </c>
      <c r="Q64" s="189">
        <v>8943017.4000000004</v>
      </c>
      <c r="R64" s="184">
        <f t="shared" si="4"/>
        <v>484.83052263769491</v>
      </c>
      <c r="S64" s="184">
        <f t="shared" si="5"/>
        <v>100</v>
      </c>
      <c r="T64" s="184">
        <f t="shared" si="6"/>
        <v>484.83052263769491</v>
      </c>
      <c r="U64" s="184">
        <f t="shared" si="7"/>
        <v>100</v>
      </c>
    </row>
    <row r="65" spans="1:21" s="185" customFormat="1" ht="22.5">
      <c r="A65" s="186"/>
      <c r="B65" s="186"/>
      <c r="C65" s="186">
        <v>9</v>
      </c>
      <c r="D65" s="186"/>
      <c r="E65" s="186"/>
      <c r="F65" s="182" t="s">
        <v>273</v>
      </c>
      <c r="G65" s="182"/>
      <c r="H65" s="596"/>
      <c r="I65" s="567"/>
      <c r="J65" s="567"/>
      <c r="K65" s="565"/>
      <c r="L65" s="565"/>
      <c r="M65" s="189">
        <f>M66</f>
        <v>3823522</v>
      </c>
      <c r="N65" s="189">
        <f t="shared" ref="N65:Q65" si="32">N66</f>
        <v>895319.08000000007</v>
      </c>
      <c r="O65" s="189">
        <f t="shared" si="32"/>
        <v>895319.08000000007</v>
      </c>
      <c r="P65" s="189">
        <f t="shared" si="32"/>
        <v>895319.08000000007</v>
      </c>
      <c r="Q65" s="189">
        <f t="shared" si="32"/>
        <v>895319.08000000007</v>
      </c>
      <c r="R65" s="184"/>
      <c r="S65" s="184"/>
      <c r="T65" s="184"/>
      <c r="U65" s="184"/>
    </row>
    <row r="66" spans="1:21" s="185" customFormat="1" ht="11.25">
      <c r="A66" s="186"/>
      <c r="B66" s="186"/>
      <c r="C66" s="186"/>
      <c r="D66" s="186">
        <v>3</v>
      </c>
      <c r="E66" s="186"/>
      <c r="F66" s="182" t="s">
        <v>274</v>
      </c>
      <c r="G66" s="182"/>
      <c r="H66" s="567"/>
      <c r="I66" s="567"/>
      <c r="J66" s="567"/>
      <c r="K66" s="565"/>
      <c r="L66" s="565"/>
      <c r="M66" s="189">
        <f>M67</f>
        <v>3823522</v>
      </c>
      <c r="N66" s="189">
        <f t="shared" ref="N66:Q66" si="33">N67</f>
        <v>895319.08000000007</v>
      </c>
      <c r="O66" s="189">
        <f t="shared" si="33"/>
        <v>895319.08000000007</v>
      </c>
      <c r="P66" s="189">
        <f t="shared" si="33"/>
        <v>895319.08000000007</v>
      </c>
      <c r="Q66" s="189">
        <f t="shared" si="33"/>
        <v>895319.08000000007</v>
      </c>
      <c r="R66" s="184"/>
      <c r="S66" s="184"/>
      <c r="T66" s="184"/>
      <c r="U66" s="184"/>
    </row>
    <row r="67" spans="1:21" s="185" customFormat="1" ht="11.25">
      <c r="A67" s="186"/>
      <c r="B67" s="186"/>
      <c r="C67" s="186"/>
      <c r="D67" s="186"/>
      <c r="E67" s="186">
        <v>201</v>
      </c>
      <c r="F67" s="182" t="s">
        <v>275</v>
      </c>
      <c r="G67" s="182" t="s">
        <v>276</v>
      </c>
      <c r="H67" s="567">
        <v>920</v>
      </c>
      <c r="I67" s="567">
        <v>230</v>
      </c>
      <c r="J67" s="567">
        <v>53.9</v>
      </c>
      <c r="K67" s="565">
        <f t="shared" si="10"/>
        <v>5.8586956521739131</v>
      </c>
      <c r="L67" s="565">
        <f t="shared" si="3"/>
        <v>23.434782608695652</v>
      </c>
      <c r="M67" s="189">
        <v>3823522</v>
      </c>
      <c r="N67" s="189">
        <v>895319.08000000007</v>
      </c>
      <c r="O67" s="189">
        <v>895319.08000000007</v>
      </c>
      <c r="P67" s="189">
        <v>895319.08000000007</v>
      </c>
      <c r="Q67" s="189">
        <v>895319.08000000007</v>
      </c>
      <c r="R67" s="184">
        <f t="shared" si="4"/>
        <v>427.05691025818408</v>
      </c>
      <c r="S67" s="184">
        <f t="shared" si="5"/>
        <v>100</v>
      </c>
      <c r="T67" s="184">
        <f t="shared" si="6"/>
        <v>427.05691025818408</v>
      </c>
      <c r="U67" s="184">
        <f t="shared" si="7"/>
        <v>100</v>
      </c>
    </row>
    <row r="68" spans="1:21" s="185" customFormat="1" ht="22.5">
      <c r="A68" s="186">
        <v>4</v>
      </c>
      <c r="B68" s="186"/>
      <c r="C68" s="186"/>
      <c r="D68" s="186"/>
      <c r="E68" s="186"/>
      <c r="F68" s="421" t="s">
        <v>277</v>
      </c>
      <c r="G68" s="182"/>
      <c r="H68" s="567"/>
      <c r="I68" s="567"/>
      <c r="J68" s="567"/>
      <c r="K68" s="565"/>
      <c r="L68" s="565"/>
      <c r="M68" s="535">
        <f>M69</f>
        <v>643917140</v>
      </c>
      <c r="N68" s="535">
        <f t="shared" ref="N68:Q68" si="34">N69</f>
        <v>120763672.34</v>
      </c>
      <c r="O68" s="535">
        <f t="shared" si="34"/>
        <v>120763672.34</v>
      </c>
      <c r="P68" s="535">
        <f t="shared" si="34"/>
        <v>120763672.34</v>
      </c>
      <c r="Q68" s="535">
        <f t="shared" si="34"/>
        <v>120763672.34</v>
      </c>
      <c r="R68" s="184"/>
      <c r="S68" s="184"/>
      <c r="T68" s="184"/>
      <c r="U68" s="184"/>
    </row>
    <row r="69" spans="1:21" s="185" customFormat="1" ht="15" customHeight="1">
      <c r="A69" s="186"/>
      <c r="B69" s="186">
        <v>2</v>
      </c>
      <c r="C69" s="186"/>
      <c r="D69" s="186"/>
      <c r="E69" s="186"/>
      <c r="F69" s="421" t="s">
        <v>223</v>
      </c>
      <c r="G69" s="182"/>
      <c r="H69" s="567"/>
      <c r="I69" s="567"/>
      <c r="J69" s="567"/>
      <c r="K69" s="565"/>
      <c r="L69" s="565"/>
      <c r="M69" s="189">
        <f>M70+M79</f>
        <v>643917140</v>
      </c>
      <c r="N69" s="189">
        <f t="shared" ref="N69:Q69" si="35">N70+N79</f>
        <v>120763672.34</v>
      </c>
      <c r="O69" s="189">
        <f t="shared" si="35"/>
        <v>120763672.34</v>
      </c>
      <c r="P69" s="189">
        <f t="shared" si="35"/>
        <v>120763672.34</v>
      </c>
      <c r="Q69" s="189">
        <f t="shared" si="35"/>
        <v>120763672.34</v>
      </c>
      <c r="R69" s="184"/>
      <c r="S69" s="184"/>
      <c r="T69" s="184"/>
      <c r="U69" s="184"/>
    </row>
    <row r="70" spans="1:21" s="185" customFormat="1" ht="15" customHeight="1">
      <c r="A70" s="186"/>
      <c r="B70" s="186"/>
      <c r="C70" s="186">
        <v>1</v>
      </c>
      <c r="D70" s="186"/>
      <c r="E70" s="186"/>
      <c r="F70" s="421" t="s">
        <v>278</v>
      </c>
      <c r="G70" s="182"/>
      <c r="H70" s="567"/>
      <c r="I70" s="567"/>
      <c r="J70" s="567"/>
      <c r="K70" s="565"/>
      <c r="L70" s="565"/>
      <c r="M70" s="189">
        <f>M71+M73+M75</f>
        <v>289184448</v>
      </c>
      <c r="N70" s="189">
        <f t="shared" ref="N70:Q70" si="36">N71+N73+N75</f>
        <v>65688443.009999998</v>
      </c>
      <c r="O70" s="189">
        <f t="shared" si="36"/>
        <v>65688443.009999998</v>
      </c>
      <c r="P70" s="189">
        <f t="shared" si="36"/>
        <v>65688443.009999998</v>
      </c>
      <c r="Q70" s="189">
        <f t="shared" si="36"/>
        <v>65688443.009999998</v>
      </c>
      <c r="R70" s="184"/>
      <c r="S70" s="184"/>
      <c r="T70" s="184"/>
      <c r="U70" s="184"/>
    </row>
    <row r="71" spans="1:21" s="185" customFormat="1" ht="15" customHeight="1">
      <c r="A71" s="410"/>
      <c r="B71" s="410"/>
      <c r="C71" s="410"/>
      <c r="D71" s="410">
        <v>1</v>
      </c>
      <c r="E71" s="410"/>
      <c r="F71" s="421" t="s">
        <v>279</v>
      </c>
      <c r="G71" s="415"/>
      <c r="H71" s="568"/>
      <c r="I71" s="568"/>
      <c r="J71" s="568"/>
      <c r="K71" s="565"/>
      <c r="L71" s="565"/>
      <c r="M71" s="414">
        <f>M72</f>
        <v>185666175</v>
      </c>
      <c r="N71" s="414">
        <f t="shared" ref="N71:Q71" si="37">N72</f>
        <v>44201401.299999997</v>
      </c>
      <c r="O71" s="414">
        <f t="shared" si="37"/>
        <v>44201401.299999997</v>
      </c>
      <c r="P71" s="414">
        <f t="shared" si="37"/>
        <v>44201401.299999997</v>
      </c>
      <c r="Q71" s="414">
        <f t="shared" si="37"/>
        <v>44201401.299999997</v>
      </c>
      <c r="R71" s="184"/>
      <c r="S71" s="184"/>
      <c r="T71" s="184"/>
      <c r="U71" s="184"/>
    </row>
    <row r="72" spans="1:21" s="185" customFormat="1" ht="15" customHeight="1">
      <c r="A72" s="410"/>
      <c r="B72" s="410"/>
      <c r="C72" s="410"/>
      <c r="D72" s="410"/>
      <c r="E72" s="410">
        <v>203</v>
      </c>
      <c r="F72" s="421" t="s">
        <v>280</v>
      </c>
      <c r="G72" s="415" t="s">
        <v>281</v>
      </c>
      <c r="H72" s="568">
        <v>200000</v>
      </c>
      <c r="I72" s="568">
        <v>61664</v>
      </c>
      <c r="J72" s="568">
        <v>14800</v>
      </c>
      <c r="K72" s="565">
        <f t="shared" si="10"/>
        <v>7.3999999999999995</v>
      </c>
      <c r="L72" s="565">
        <f t="shared" si="3"/>
        <v>24.001037882719253</v>
      </c>
      <c r="M72" s="414">
        <v>185666175</v>
      </c>
      <c r="N72" s="414">
        <v>44201401.299999997</v>
      </c>
      <c r="O72" s="414">
        <v>44201401.299999997</v>
      </c>
      <c r="P72" s="414">
        <v>44201401.299999997</v>
      </c>
      <c r="Q72" s="414">
        <v>44201401.299999997</v>
      </c>
      <c r="R72" s="184">
        <f t="shared" si="4"/>
        <v>420.04590248137686</v>
      </c>
      <c r="S72" s="184">
        <f t="shared" si="5"/>
        <v>100</v>
      </c>
      <c r="T72" s="184">
        <f t="shared" si="6"/>
        <v>420.04590248137686</v>
      </c>
      <c r="U72" s="184">
        <f t="shared" si="7"/>
        <v>100</v>
      </c>
    </row>
    <row r="73" spans="1:21" s="185" customFormat="1" ht="22.5">
      <c r="A73" s="410"/>
      <c r="B73" s="410"/>
      <c r="C73" s="410"/>
      <c r="D73" s="410">
        <v>3</v>
      </c>
      <c r="E73" s="410"/>
      <c r="F73" s="421" t="s">
        <v>282</v>
      </c>
      <c r="G73" s="415"/>
      <c r="H73" s="602"/>
      <c r="I73" s="568"/>
      <c r="J73" s="568"/>
      <c r="K73" s="565"/>
      <c r="L73" s="565"/>
      <c r="M73" s="414">
        <f>M74</f>
        <v>15955479</v>
      </c>
      <c r="N73" s="414">
        <f t="shared" ref="N73:Q73" si="38">N74</f>
        <v>1292745.25</v>
      </c>
      <c r="O73" s="414">
        <f t="shared" si="38"/>
        <v>1292745.25</v>
      </c>
      <c r="P73" s="414">
        <f t="shared" si="38"/>
        <v>1292745.25</v>
      </c>
      <c r="Q73" s="414">
        <f t="shared" si="38"/>
        <v>1292745.25</v>
      </c>
      <c r="R73" s="184"/>
      <c r="S73" s="184"/>
      <c r="T73" s="184"/>
      <c r="U73" s="184"/>
    </row>
    <row r="74" spans="1:21" s="185" customFormat="1" ht="22.5">
      <c r="A74" s="410"/>
      <c r="B74" s="410"/>
      <c r="C74" s="410"/>
      <c r="D74" s="410"/>
      <c r="E74" s="410">
        <v>206</v>
      </c>
      <c r="F74" s="421" t="s">
        <v>283</v>
      </c>
      <c r="G74" s="415" t="s">
        <v>284</v>
      </c>
      <c r="H74" s="568">
        <v>162</v>
      </c>
      <c r="I74" s="568">
        <v>40</v>
      </c>
      <c r="J74" s="568">
        <v>9.23</v>
      </c>
      <c r="K74" s="565">
        <f t="shared" si="10"/>
        <v>5.6975308641975309</v>
      </c>
      <c r="L74" s="565">
        <f t="shared" si="3"/>
        <v>23.075000000000003</v>
      </c>
      <c r="M74" s="414">
        <v>15955479</v>
      </c>
      <c r="N74" s="414">
        <v>1292745.25</v>
      </c>
      <c r="O74" s="414">
        <v>1292745.25</v>
      </c>
      <c r="P74" s="414">
        <v>1292745.25</v>
      </c>
      <c r="Q74" s="414">
        <v>1292745.25</v>
      </c>
      <c r="R74" s="184">
        <f t="shared" si="4"/>
        <v>1234.232266566054</v>
      </c>
      <c r="S74" s="184">
        <f t="shared" si="5"/>
        <v>100</v>
      </c>
      <c r="T74" s="184">
        <f t="shared" si="6"/>
        <v>1234.232266566054</v>
      </c>
      <c r="U74" s="184">
        <f t="shared" si="7"/>
        <v>100</v>
      </c>
    </row>
    <row r="75" spans="1:21" s="185" customFormat="1" ht="22.5">
      <c r="A75" s="410"/>
      <c r="B75" s="410"/>
      <c r="C75" s="410"/>
      <c r="D75" s="410">
        <v>5</v>
      </c>
      <c r="E75" s="410"/>
      <c r="F75" s="421" t="s">
        <v>285</v>
      </c>
      <c r="G75" s="415"/>
      <c r="H75" s="602"/>
      <c r="I75" s="568"/>
      <c r="J75" s="568"/>
      <c r="K75" s="565"/>
      <c r="L75" s="565"/>
      <c r="M75" s="414">
        <f>M76+M77+M78</f>
        <v>87562794</v>
      </c>
      <c r="N75" s="414">
        <f t="shared" ref="N75:Q75" si="39">N76+N77+N78</f>
        <v>20194296.460000001</v>
      </c>
      <c r="O75" s="414">
        <f t="shared" si="39"/>
        <v>20194296.460000001</v>
      </c>
      <c r="P75" s="414">
        <f t="shared" si="39"/>
        <v>20194296.460000001</v>
      </c>
      <c r="Q75" s="414">
        <f t="shared" si="39"/>
        <v>20194296.460000001</v>
      </c>
      <c r="R75" s="184"/>
      <c r="S75" s="184"/>
      <c r="T75" s="184"/>
      <c r="U75" s="184"/>
    </row>
    <row r="76" spans="1:21" s="185" customFormat="1" ht="15" customHeight="1">
      <c r="A76" s="410"/>
      <c r="B76" s="410"/>
      <c r="C76" s="410"/>
      <c r="D76" s="410"/>
      <c r="E76" s="410">
        <v>207</v>
      </c>
      <c r="F76" s="421" t="s">
        <v>286</v>
      </c>
      <c r="G76" s="415" t="s">
        <v>287</v>
      </c>
      <c r="H76" s="568">
        <v>3000000</v>
      </c>
      <c r="I76" s="568">
        <v>750000</v>
      </c>
      <c r="J76" s="568">
        <v>1133159</v>
      </c>
      <c r="K76" s="565">
        <f t="shared" si="10"/>
        <v>37.771966666666671</v>
      </c>
      <c r="L76" s="565">
        <f t="shared" si="3"/>
        <v>151.08786666666668</v>
      </c>
      <c r="M76" s="414">
        <v>9095116</v>
      </c>
      <c r="N76" s="414">
        <v>730897.76</v>
      </c>
      <c r="O76" s="414">
        <v>730897.76</v>
      </c>
      <c r="P76" s="414">
        <v>730897.76</v>
      </c>
      <c r="Q76" s="414">
        <v>730897.76</v>
      </c>
      <c r="R76" s="184">
        <f t="shared" si="4"/>
        <v>1244.3759575894719</v>
      </c>
      <c r="S76" s="184">
        <f t="shared" si="5"/>
        <v>100</v>
      </c>
      <c r="T76" s="184">
        <f t="shared" si="6"/>
        <v>1244.3759575894719</v>
      </c>
      <c r="U76" s="184">
        <f t="shared" si="7"/>
        <v>100</v>
      </c>
    </row>
    <row r="77" spans="1:21" s="185" customFormat="1" ht="15" customHeight="1">
      <c r="A77" s="410"/>
      <c r="B77" s="410"/>
      <c r="C77" s="410"/>
      <c r="D77" s="410"/>
      <c r="E77" s="410">
        <v>208</v>
      </c>
      <c r="F77" s="421" t="s">
        <v>288</v>
      </c>
      <c r="G77" s="415" t="s">
        <v>289</v>
      </c>
      <c r="H77" s="568">
        <v>800</v>
      </c>
      <c r="I77" s="568">
        <v>200</v>
      </c>
      <c r="J77" s="568">
        <v>49</v>
      </c>
      <c r="K77" s="565">
        <f t="shared" si="10"/>
        <v>6.125</v>
      </c>
      <c r="L77" s="565">
        <f t="shared" si="3"/>
        <v>24.5</v>
      </c>
      <c r="M77" s="414">
        <v>78095388</v>
      </c>
      <c r="N77" s="414">
        <v>19463398.699999999</v>
      </c>
      <c r="O77" s="414">
        <v>19463398.699999999</v>
      </c>
      <c r="P77" s="414">
        <v>19463398.699999999</v>
      </c>
      <c r="Q77" s="414">
        <v>19463398.699999999</v>
      </c>
      <c r="R77" s="184">
        <f t="shared" si="4"/>
        <v>401.24229690675764</v>
      </c>
      <c r="S77" s="184">
        <f t="shared" si="5"/>
        <v>100</v>
      </c>
      <c r="T77" s="184">
        <f t="shared" si="6"/>
        <v>401.24229690675764</v>
      </c>
      <c r="U77" s="184">
        <f t="shared" si="7"/>
        <v>100</v>
      </c>
    </row>
    <row r="78" spans="1:21" s="185" customFormat="1" ht="15" customHeight="1">
      <c r="A78" s="410"/>
      <c r="B78" s="410"/>
      <c r="C78" s="410"/>
      <c r="D78" s="410"/>
      <c r="E78" s="410">
        <v>209</v>
      </c>
      <c r="F78" s="421" t="s">
        <v>290</v>
      </c>
      <c r="G78" s="415" t="s">
        <v>438</v>
      </c>
      <c r="H78" s="568">
        <v>80000</v>
      </c>
      <c r="I78" s="568">
        <v>20000</v>
      </c>
      <c r="J78" s="568">
        <v>0</v>
      </c>
      <c r="K78" s="565">
        <f t="shared" si="10"/>
        <v>0</v>
      </c>
      <c r="L78" s="565">
        <f t="shared" ref="L78:L108" si="40">IFERROR(J78/I78*100,0)</f>
        <v>0</v>
      </c>
      <c r="M78" s="414">
        <v>372290</v>
      </c>
      <c r="N78" s="414">
        <v>0</v>
      </c>
      <c r="O78" s="414">
        <v>0</v>
      </c>
      <c r="P78" s="414">
        <v>0</v>
      </c>
      <c r="Q78" s="414">
        <v>0</v>
      </c>
      <c r="R78" s="184">
        <f t="shared" ref="R78:R108" si="41">IFERROR(M78/O78*100,0)</f>
        <v>0</v>
      </c>
      <c r="S78" s="184">
        <f t="shared" ref="S78:S108" si="42">IFERROR(O78/N78*100,0)</f>
        <v>0</v>
      </c>
      <c r="T78" s="184">
        <f t="shared" ref="T78:T108" si="43">IFERROR(M78/P78*100,0)</f>
        <v>0</v>
      </c>
      <c r="U78" s="184">
        <f t="shared" ref="U78:U108" si="44">IFERROR(P78/N78*100,0)</f>
        <v>0</v>
      </c>
    </row>
    <row r="79" spans="1:21" s="185" customFormat="1" ht="15" customHeight="1">
      <c r="A79" s="410"/>
      <c r="B79" s="410"/>
      <c r="C79" s="410">
        <v>2</v>
      </c>
      <c r="D79" s="410"/>
      <c r="E79" s="410"/>
      <c r="F79" s="421" t="s">
        <v>291</v>
      </c>
      <c r="G79" s="415"/>
      <c r="H79" s="602"/>
      <c r="I79" s="568"/>
      <c r="J79" s="568"/>
      <c r="K79" s="565"/>
      <c r="L79" s="565"/>
      <c r="M79" s="414">
        <f>M80+M89+M91+M93</f>
        <v>354732692</v>
      </c>
      <c r="N79" s="414">
        <f t="shared" ref="N79:Q79" si="45">N80+N89+N91+N93</f>
        <v>55075229.329999998</v>
      </c>
      <c r="O79" s="414">
        <f t="shared" si="45"/>
        <v>55075229.329999998</v>
      </c>
      <c r="P79" s="414">
        <f t="shared" si="45"/>
        <v>55075229.329999998</v>
      </c>
      <c r="Q79" s="414">
        <f t="shared" si="45"/>
        <v>55075229.329999998</v>
      </c>
      <c r="R79" s="184"/>
      <c r="S79" s="184"/>
      <c r="T79" s="184"/>
      <c r="U79" s="184"/>
    </row>
    <row r="80" spans="1:21" s="185" customFormat="1" ht="15" customHeight="1">
      <c r="A80" s="410"/>
      <c r="B80" s="410"/>
      <c r="C80" s="410"/>
      <c r="D80" s="410">
        <v>1</v>
      </c>
      <c r="E80" s="410"/>
      <c r="F80" s="421" t="s">
        <v>292</v>
      </c>
      <c r="G80" s="415"/>
      <c r="H80" s="602"/>
      <c r="I80" s="568"/>
      <c r="J80" s="568"/>
      <c r="K80" s="565"/>
      <c r="L80" s="565"/>
      <c r="M80" s="414">
        <f>M81+M82+M83+M85+M84+M86+M87+M88</f>
        <v>235819867</v>
      </c>
      <c r="N80" s="414">
        <f t="shared" ref="N80:Q80" si="46">N81+N82+N83+N85+N84+N86+N87+N88</f>
        <v>45339995.189999998</v>
      </c>
      <c r="O80" s="414">
        <f t="shared" si="46"/>
        <v>45339995.189999998</v>
      </c>
      <c r="P80" s="414">
        <f t="shared" si="46"/>
        <v>45339995.189999998</v>
      </c>
      <c r="Q80" s="414">
        <f t="shared" si="46"/>
        <v>45339995.189999998</v>
      </c>
      <c r="R80" s="184"/>
      <c r="S80" s="184"/>
      <c r="T80" s="184"/>
      <c r="U80" s="184"/>
    </row>
    <row r="81" spans="1:21" s="185" customFormat="1" ht="15" customHeight="1">
      <c r="A81" s="410"/>
      <c r="B81" s="410"/>
      <c r="C81" s="410"/>
      <c r="D81" s="410"/>
      <c r="E81" s="410">
        <v>211</v>
      </c>
      <c r="F81" s="421" t="s">
        <v>293</v>
      </c>
      <c r="G81" s="415" t="s">
        <v>294</v>
      </c>
      <c r="H81" s="568">
        <v>350000</v>
      </c>
      <c r="I81" s="569">
        <v>87500</v>
      </c>
      <c r="J81" s="569">
        <v>10000</v>
      </c>
      <c r="K81" s="565">
        <f t="shared" ref="K81:K108" si="47">IFERROR(J81/H81*100,0)</f>
        <v>2.8571428571428572</v>
      </c>
      <c r="L81" s="565">
        <f t="shared" si="40"/>
        <v>11.428571428571429</v>
      </c>
      <c r="M81" s="414">
        <v>8440710</v>
      </c>
      <c r="N81" s="414">
        <v>1049816.98</v>
      </c>
      <c r="O81" s="414">
        <v>1049816.98</v>
      </c>
      <c r="P81" s="414">
        <v>1049816.98</v>
      </c>
      <c r="Q81" s="414">
        <v>1049816.98</v>
      </c>
      <c r="R81" s="184">
        <f t="shared" si="41"/>
        <v>804.01728689890297</v>
      </c>
      <c r="S81" s="184">
        <f t="shared" si="42"/>
        <v>100</v>
      </c>
      <c r="T81" s="184">
        <f t="shared" si="43"/>
        <v>804.01728689890297</v>
      </c>
      <c r="U81" s="184">
        <f t="shared" si="44"/>
        <v>100</v>
      </c>
    </row>
    <row r="82" spans="1:21" s="185" customFormat="1" ht="23.25" customHeight="1">
      <c r="A82" s="410"/>
      <c r="B82" s="410"/>
      <c r="C82" s="410"/>
      <c r="D82" s="410"/>
      <c r="E82" s="410">
        <v>213</v>
      </c>
      <c r="F82" s="421" t="s">
        <v>295</v>
      </c>
      <c r="G82" s="415" t="s">
        <v>231</v>
      </c>
      <c r="H82" s="568">
        <v>5</v>
      </c>
      <c r="I82" s="568">
        <v>3</v>
      </c>
      <c r="J82" s="568">
        <v>0</v>
      </c>
      <c r="K82" s="565">
        <f t="shared" si="47"/>
        <v>0</v>
      </c>
      <c r="L82" s="565">
        <f t="shared" si="40"/>
        <v>0</v>
      </c>
      <c r="M82" s="414">
        <v>1600000</v>
      </c>
      <c r="N82" s="414">
        <v>0</v>
      </c>
      <c r="O82" s="414">
        <v>0</v>
      </c>
      <c r="P82" s="414">
        <v>0</v>
      </c>
      <c r="Q82" s="414">
        <v>0</v>
      </c>
      <c r="R82" s="184">
        <f t="shared" si="41"/>
        <v>0</v>
      </c>
      <c r="S82" s="184">
        <f t="shared" si="42"/>
        <v>0</v>
      </c>
      <c r="T82" s="184">
        <f t="shared" si="43"/>
        <v>0</v>
      </c>
      <c r="U82" s="184">
        <f t="shared" si="44"/>
        <v>0</v>
      </c>
    </row>
    <row r="83" spans="1:21" s="185" customFormat="1" ht="22.5">
      <c r="A83" s="410"/>
      <c r="B83" s="410"/>
      <c r="C83" s="410"/>
      <c r="D83" s="410"/>
      <c r="E83" s="410">
        <v>215</v>
      </c>
      <c r="F83" s="421" t="s">
        <v>296</v>
      </c>
      <c r="G83" s="415" t="s">
        <v>231</v>
      </c>
      <c r="H83" s="568">
        <v>10</v>
      </c>
      <c r="I83" s="568">
        <v>2</v>
      </c>
      <c r="J83" s="568">
        <v>1</v>
      </c>
      <c r="K83" s="565">
        <f t="shared" si="47"/>
        <v>10</v>
      </c>
      <c r="L83" s="565">
        <f t="shared" si="40"/>
        <v>50</v>
      </c>
      <c r="M83" s="414">
        <v>10194382</v>
      </c>
      <c r="N83" s="414">
        <v>193144</v>
      </c>
      <c r="O83" s="414">
        <v>193144</v>
      </c>
      <c r="P83" s="414">
        <v>193144</v>
      </c>
      <c r="Q83" s="414">
        <v>193144</v>
      </c>
      <c r="R83" s="184">
        <f t="shared" si="41"/>
        <v>5278.1251294371041</v>
      </c>
      <c r="S83" s="184">
        <f t="shared" si="42"/>
        <v>100</v>
      </c>
      <c r="T83" s="184">
        <f t="shared" si="43"/>
        <v>5278.1251294371041</v>
      </c>
      <c r="U83" s="184">
        <f t="shared" si="44"/>
        <v>100</v>
      </c>
    </row>
    <row r="84" spans="1:21" s="185" customFormat="1" ht="22.5">
      <c r="A84" s="410"/>
      <c r="B84" s="410"/>
      <c r="C84" s="410"/>
      <c r="D84" s="410"/>
      <c r="E84" s="410">
        <v>216</v>
      </c>
      <c r="F84" s="421" t="s">
        <v>297</v>
      </c>
      <c r="G84" s="415" t="s">
        <v>287</v>
      </c>
      <c r="H84" s="568">
        <v>12000</v>
      </c>
      <c r="I84" s="568">
        <v>3000</v>
      </c>
      <c r="J84" s="568">
        <v>5529</v>
      </c>
      <c r="K84" s="565">
        <f t="shared" si="47"/>
        <v>46.075000000000003</v>
      </c>
      <c r="L84" s="565">
        <f t="shared" si="40"/>
        <v>184.3</v>
      </c>
      <c r="M84" s="414">
        <v>11111653</v>
      </c>
      <c r="N84" s="414">
        <v>284643</v>
      </c>
      <c r="O84" s="414">
        <v>284643</v>
      </c>
      <c r="P84" s="414">
        <v>284643</v>
      </c>
      <c r="Q84" s="414">
        <v>284643</v>
      </c>
      <c r="R84" s="184">
        <f t="shared" si="41"/>
        <v>3903.7155313849275</v>
      </c>
      <c r="S84" s="184">
        <f t="shared" si="42"/>
        <v>100</v>
      </c>
      <c r="T84" s="184">
        <f t="shared" si="43"/>
        <v>3903.7155313849275</v>
      </c>
      <c r="U84" s="184">
        <f t="shared" si="44"/>
        <v>100</v>
      </c>
    </row>
    <row r="85" spans="1:21" s="185" customFormat="1" ht="33.75">
      <c r="A85" s="410"/>
      <c r="B85" s="410"/>
      <c r="C85" s="410"/>
      <c r="D85" s="410"/>
      <c r="E85" s="410">
        <v>217</v>
      </c>
      <c r="F85" s="421" t="s">
        <v>298</v>
      </c>
      <c r="G85" s="415" t="s">
        <v>231</v>
      </c>
      <c r="H85" s="568">
        <v>6</v>
      </c>
      <c r="I85" s="568">
        <v>1</v>
      </c>
      <c r="J85" s="568">
        <v>0</v>
      </c>
      <c r="K85" s="565">
        <f t="shared" si="47"/>
        <v>0</v>
      </c>
      <c r="L85" s="565">
        <f t="shared" si="40"/>
        <v>0</v>
      </c>
      <c r="M85" s="414">
        <v>286031</v>
      </c>
      <c r="N85" s="414">
        <v>21566</v>
      </c>
      <c r="O85" s="414">
        <v>21566</v>
      </c>
      <c r="P85" s="414">
        <v>21566</v>
      </c>
      <c r="Q85" s="414">
        <v>21566</v>
      </c>
      <c r="R85" s="184">
        <f t="shared" si="41"/>
        <v>1326.3052953723454</v>
      </c>
      <c r="S85" s="184">
        <f t="shared" si="42"/>
        <v>100</v>
      </c>
      <c r="T85" s="184">
        <f t="shared" si="43"/>
        <v>1326.3052953723454</v>
      </c>
      <c r="U85" s="184">
        <f t="shared" si="44"/>
        <v>100</v>
      </c>
    </row>
    <row r="86" spans="1:21" s="185" customFormat="1" ht="33.75">
      <c r="A86" s="410"/>
      <c r="B86" s="410"/>
      <c r="C86" s="410"/>
      <c r="D86" s="410"/>
      <c r="E86" s="410">
        <v>218</v>
      </c>
      <c r="F86" s="421" t="s">
        <v>299</v>
      </c>
      <c r="G86" s="415" t="s">
        <v>287</v>
      </c>
      <c r="H86" s="568">
        <v>40000</v>
      </c>
      <c r="I86" s="568">
        <v>24907.38</v>
      </c>
      <c r="J86" s="568">
        <v>25032.51</v>
      </c>
      <c r="K86" s="565">
        <f t="shared" si="47"/>
        <v>62.581274999999991</v>
      </c>
      <c r="L86" s="565">
        <f t="shared" si="40"/>
        <v>100.50238122195108</v>
      </c>
      <c r="M86" s="414">
        <v>69989103</v>
      </c>
      <c r="N86" s="414">
        <v>11309738.43</v>
      </c>
      <c r="O86" s="414">
        <v>11309738.43</v>
      </c>
      <c r="P86" s="414">
        <v>11309738.43</v>
      </c>
      <c r="Q86" s="414">
        <v>11309738.43</v>
      </c>
      <c r="R86" s="184">
        <f t="shared" si="41"/>
        <v>618.83927230667166</v>
      </c>
      <c r="S86" s="184">
        <f t="shared" si="42"/>
        <v>100</v>
      </c>
      <c r="T86" s="184">
        <f t="shared" si="43"/>
        <v>618.83927230667166</v>
      </c>
      <c r="U86" s="184">
        <f t="shared" si="44"/>
        <v>100</v>
      </c>
    </row>
    <row r="87" spans="1:21" s="185" customFormat="1" ht="40.5" customHeight="1">
      <c r="A87" s="410"/>
      <c r="B87" s="410"/>
      <c r="C87" s="410"/>
      <c r="D87" s="410"/>
      <c r="E87" s="410">
        <v>219</v>
      </c>
      <c r="F87" s="421" t="s">
        <v>300</v>
      </c>
      <c r="G87" s="415" t="s">
        <v>1111</v>
      </c>
      <c r="H87" s="568">
        <v>12</v>
      </c>
      <c r="I87" s="568">
        <v>3</v>
      </c>
      <c r="J87" s="568">
        <v>0</v>
      </c>
      <c r="K87" s="565">
        <f t="shared" si="47"/>
        <v>0</v>
      </c>
      <c r="L87" s="565">
        <f t="shared" si="40"/>
        <v>0</v>
      </c>
      <c r="M87" s="414">
        <v>133926679</v>
      </c>
      <c r="N87" s="414">
        <v>32449501.779999997</v>
      </c>
      <c r="O87" s="414">
        <v>32449501.779999997</v>
      </c>
      <c r="P87" s="414">
        <v>32449501.779999997</v>
      </c>
      <c r="Q87" s="414">
        <v>32449501.779999997</v>
      </c>
      <c r="R87" s="184">
        <f t="shared" si="41"/>
        <v>412.72337525547061</v>
      </c>
      <c r="S87" s="184">
        <f t="shared" si="42"/>
        <v>100</v>
      </c>
      <c r="T87" s="184">
        <f t="shared" si="43"/>
        <v>412.72337525547061</v>
      </c>
      <c r="U87" s="184">
        <f t="shared" si="44"/>
        <v>100</v>
      </c>
    </row>
    <row r="88" spans="1:21" s="185" customFormat="1" ht="11.25">
      <c r="A88" s="410"/>
      <c r="B88" s="410"/>
      <c r="C88" s="410"/>
      <c r="D88" s="410"/>
      <c r="E88" s="410">
        <v>220</v>
      </c>
      <c r="F88" s="421" t="s">
        <v>302</v>
      </c>
      <c r="G88" s="415" t="s">
        <v>289</v>
      </c>
      <c r="H88" s="568">
        <v>150</v>
      </c>
      <c r="I88" s="568">
        <v>30</v>
      </c>
      <c r="J88" s="568">
        <v>5</v>
      </c>
      <c r="K88" s="565">
        <f t="shared" si="47"/>
        <v>3.3333333333333335</v>
      </c>
      <c r="L88" s="565">
        <f t="shared" si="40"/>
        <v>16.666666666666664</v>
      </c>
      <c r="M88" s="414">
        <v>271309</v>
      </c>
      <c r="N88" s="414">
        <v>31585</v>
      </c>
      <c r="O88" s="414">
        <v>31585</v>
      </c>
      <c r="P88" s="414">
        <v>31585</v>
      </c>
      <c r="Q88" s="414">
        <v>31585</v>
      </c>
      <c r="R88" s="184">
        <f t="shared" si="41"/>
        <v>858.98052873199299</v>
      </c>
      <c r="S88" s="184">
        <f t="shared" si="42"/>
        <v>100</v>
      </c>
      <c r="T88" s="184">
        <f t="shared" si="43"/>
        <v>858.98052873199299</v>
      </c>
      <c r="U88" s="184">
        <f t="shared" si="44"/>
        <v>100</v>
      </c>
    </row>
    <row r="89" spans="1:21" s="185" customFormat="1" ht="15" customHeight="1">
      <c r="A89" s="410"/>
      <c r="B89" s="410"/>
      <c r="C89" s="410"/>
      <c r="D89" s="410">
        <v>3</v>
      </c>
      <c r="E89" s="410"/>
      <c r="F89" s="421" t="s">
        <v>303</v>
      </c>
      <c r="G89" s="415"/>
      <c r="H89" s="602"/>
      <c r="I89" s="568"/>
      <c r="J89" s="568"/>
      <c r="K89" s="565"/>
      <c r="L89" s="565"/>
      <c r="M89" s="414">
        <f>M90</f>
        <v>11067860</v>
      </c>
      <c r="N89" s="414">
        <f t="shared" ref="N89:Q89" si="48">N90</f>
        <v>3098732</v>
      </c>
      <c r="O89" s="414">
        <f t="shared" si="48"/>
        <v>3098732</v>
      </c>
      <c r="P89" s="414">
        <f t="shared" si="48"/>
        <v>3098732</v>
      </c>
      <c r="Q89" s="414">
        <f t="shared" si="48"/>
        <v>3098732</v>
      </c>
      <c r="R89" s="184"/>
      <c r="S89" s="184"/>
      <c r="T89" s="184"/>
      <c r="U89" s="184"/>
    </row>
    <row r="90" spans="1:21" s="185" customFormat="1" ht="33.75">
      <c r="A90" s="425"/>
      <c r="B90" s="425"/>
      <c r="C90" s="425"/>
      <c r="D90" s="425"/>
      <c r="E90" s="425">
        <v>222</v>
      </c>
      <c r="F90" s="541" t="s">
        <v>304</v>
      </c>
      <c r="G90" s="542" t="s">
        <v>294</v>
      </c>
      <c r="H90" s="570">
        <v>157090</v>
      </c>
      <c r="I90" s="570">
        <v>15000</v>
      </c>
      <c r="J90" s="570">
        <v>6000</v>
      </c>
      <c r="K90" s="565">
        <f t="shared" si="47"/>
        <v>3.8194665478388186</v>
      </c>
      <c r="L90" s="565">
        <f t="shared" si="40"/>
        <v>40</v>
      </c>
      <c r="M90" s="551">
        <v>11067860</v>
      </c>
      <c r="N90" s="551">
        <v>3098732</v>
      </c>
      <c r="O90" s="551">
        <v>3098732</v>
      </c>
      <c r="P90" s="551">
        <v>3098732</v>
      </c>
      <c r="Q90" s="551">
        <v>3098732</v>
      </c>
      <c r="R90" s="543">
        <f t="shared" si="41"/>
        <v>357.17383755678128</v>
      </c>
      <c r="S90" s="543">
        <f t="shared" si="42"/>
        <v>100</v>
      </c>
      <c r="T90" s="543">
        <f t="shared" si="43"/>
        <v>357.17383755678128</v>
      </c>
      <c r="U90" s="543">
        <f t="shared" si="44"/>
        <v>100</v>
      </c>
    </row>
    <row r="91" spans="1:21" s="185" customFormat="1" ht="15" customHeight="1">
      <c r="A91" s="410"/>
      <c r="B91" s="410"/>
      <c r="C91" s="410"/>
      <c r="D91" s="410">
        <v>4</v>
      </c>
      <c r="E91" s="410"/>
      <c r="F91" s="421" t="s">
        <v>305</v>
      </c>
      <c r="G91" s="415"/>
      <c r="I91" s="568"/>
      <c r="J91" s="568"/>
      <c r="K91" s="565"/>
      <c r="L91" s="565"/>
      <c r="M91" s="414">
        <f>M92</f>
        <v>57099091</v>
      </c>
      <c r="N91" s="414">
        <f t="shared" ref="N91:Q91" si="49">N92</f>
        <v>6636502.1399999997</v>
      </c>
      <c r="O91" s="414">
        <f t="shared" si="49"/>
        <v>6636502.1399999997</v>
      </c>
      <c r="P91" s="414">
        <f t="shared" si="49"/>
        <v>6636502.1399999997</v>
      </c>
      <c r="Q91" s="414">
        <f t="shared" si="49"/>
        <v>6636502.1399999997</v>
      </c>
      <c r="R91" s="184"/>
      <c r="S91" s="184"/>
      <c r="T91" s="184"/>
      <c r="U91" s="184"/>
    </row>
    <row r="92" spans="1:21" s="185" customFormat="1" ht="15" customHeight="1">
      <c r="A92" s="410"/>
      <c r="B92" s="410"/>
      <c r="C92" s="410"/>
      <c r="D92" s="410"/>
      <c r="E92" s="410">
        <v>223</v>
      </c>
      <c r="F92" s="421" t="s">
        <v>305</v>
      </c>
      <c r="G92" s="415" t="s">
        <v>306</v>
      </c>
      <c r="H92" s="568">
        <v>22000</v>
      </c>
      <c r="I92" s="568">
        <v>4900</v>
      </c>
      <c r="J92" s="568">
        <v>3650</v>
      </c>
      <c r="K92" s="565">
        <f t="shared" si="47"/>
        <v>16.590909090909093</v>
      </c>
      <c r="L92" s="565">
        <f t="shared" si="40"/>
        <v>74.489795918367349</v>
      </c>
      <c r="M92" s="414">
        <v>57099091</v>
      </c>
      <c r="N92" s="414">
        <v>6636502.1399999997</v>
      </c>
      <c r="O92" s="414">
        <v>6636502.1399999997</v>
      </c>
      <c r="P92" s="414">
        <v>6636502.1399999997</v>
      </c>
      <c r="Q92" s="414">
        <v>6636502.1399999997</v>
      </c>
      <c r="R92" s="184">
        <f t="shared" si="41"/>
        <v>860.37930517415612</v>
      </c>
      <c r="S92" s="184">
        <f t="shared" si="42"/>
        <v>100</v>
      </c>
      <c r="T92" s="184">
        <f t="shared" si="43"/>
        <v>860.37930517415612</v>
      </c>
      <c r="U92" s="184">
        <f t="shared" si="44"/>
        <v>100</v>
      </c>
    </row>
    <row r="93" spans="1:21" s="185" customFormat="1" ht="15" customHeight="1">
      <c r="A93" s="410"/>
      <c r="B93" s="410"/>
      <c r="C93" s="410"/>
      <c r="D93" s="410">
        <v>5</v>
      </c>
      <c r="E93" s="410"/>
      <c r="F93" s="421" t="s">
        <v>307</v>
      </c>
      <c r="G93" s="415"/>
      <c r="H93" s="568"/>
      <c r="I93" s="568"/>
      <c r="J93" s="568"/>
      <c r="K93" s="565"/>
      <c r="L93" s="565"/>
      <c r="M93" s="414">
        <f>M94</f>
        <v>50745874</v>
      </c>
      <c r="N93" s="414">
        <f t="shared" ref="N93:Q93" si="50">N94</f>
        <v>0</v>
      </c>
      <c r="O93" s="414">
        <f t="shared" si="50"/>
        <v>0</v>
      </c>
      <c r="P93" s="414">
        <f t="shared" si="50"/>
        <v>0</v>
      </c>
      <c r="Q93" s="414">
        <f t="shared" si="50"/>
        <v>0</v>
      </c>
      <c r="R93" s="184"/>
      <c r="S93" s="184"/>
      <c r="T93" s="184"/>
      <c r="U93" s="184"/>
    </row>
    <row r="94" spans="1:21" s="185" customFormat="1" ht="33.75">
      <c r="A94" s="410"/>
      <c r="B94" s="410"/>
      <c r="C94" s="410"/>
      <c r="D94" s="410"/>
      <c r="E94" s="410">
        <v>224</v>
      </c>
      <c r="F94" s="421" t="s">
        <v>308</v>
      </c>
      <c r="G94" s="415" t="s">
        <v>309</v>
      </c>
      <c r="H94" s="568">
        <v>241</v>
      </c>
      <c r="I94" s="568">
        <v>61</v>
      </c>
      <c r="J94" s="568">
        <v>0</v>
      </c>
      <c r="K94" s="565">
        <f>IFERROR(J94/H94*100,0)</f>
        <v>0</v>
      </c>
      <c r="L94" s="565">
        <f t="shared" si="40"/>
        <v>0</v>
      </c>
      <c r="M94" s="414">
        <v>50745874</v>
      </c>
      <c r="N94" s="414">
        <v>0</v>
      </c>
      <c r="O94" s="414">
        <v>0</v>
      </c>
      <c r="P94" s="414">
        <v>0</v>
      </c>
      <c r="Q94" s="414">
        <v>0</v>
      </c>
      <c r="R94" s="184">
        <f t="shared" si="41"/>
        <v>0</v>
      </c>
      <c r="S94" s="184">
        <f t="shared" si="42"/>
        <v>0</v>
      </c>
      <c r="T94" s="184">
        <f t="shared" si="43"/>
        <v>0</v>
      </c>
      <c r="U94" s="184">
        <f t="shared" si="44"/>
        <v>0</v>
      </c>
    </row>
    <row r="95" spans="1:21" s="185" customFormat="1" ht="22.5">
      <c r="A95" s="410">
        <v>5</v>
      </c>
      <c r="B95" s="410"/>
      <c r="C95" s="410"/>
      <c r="D95" s="410"/>
      <c r="E95" s="410"/>
      <c r="F95" s="421" t="s">
        <v>313</v>
      </c>
      <c r="G95" s="415"/>
      <c r="H95" s="568"/>
      <c r="I95" s="568"/>
      <c r="J95" s="568"/>
      <c r="K95" s="565"/>
      <c r="L95" s="565"/>
      <c r="M95" s="535">
        <f>M96+M105</f>
        <v>372581397</v>
      </c>
      <c r="N95" s="535">
        <f>N96+N105</f>
        <v>52315983.550000004</v>
      </c>
      <c r="O95" s="535">
        <f t="shared" ref="O95:Q95" si="51">O96+O105</f>
        <v>52315983.550000004</v>
      </c>
      <c r="P95" s="535">
        <f t="shared" si="51"/>
        <v>52315983.550000004</v>
      </c>
      <c r="Q95" s="535">
        <f t="shared" si="51"/>
        <v>52315983.550000004</v>
      </c>
      <c r="R95" s="414"/>
      <c r="S95" s="184"/>
      <c r="T95" s="184"/>
      <c r="U95" s="184"/>
    </row>
    <row r="96" spans="1:21" s="185" customFormat="1" ht="15" customHeight="1">
      <c r="A96" s="410"/>
      <c r="B96" s="410">
        <v>1</v>
      </c>
      <c r="C96" s="410"/>
      <c r="D96" s="410"/>
      <c r="E96" s="410"/>
      <c r="F96" s="421" t="s">
        <v>217</v>
      </c>
      <c r="G96" s="415"/>
      <c r="H96" s="568"/>
      <c r="I96" s="568"/>
      <c r="J96" s="568"/>
      <c r="K96" s="565"/>
      <c r="L96" s="565"/>
      <c r="M96" s="414">
        <f>M97+M100</f>
        <v>369831397</v>
      </c>
      <c r="N96" s="414">
        <f>N97+N100</f>
        <v>52315983.550000004</v>
      </c>
      <c r="O96" s="414">
        <f t="shared" ref="O96:Q96" si="52">O97+O100</f>
        <v>52315983.550000004</v>
      </c>
      <c r="P96" s="414">
        <f t="shared" si="52"/>
        <v>52315983.550000004</v>
      </c>
      <c r="Q96" s="414">
        <f t="shared" si="52"/>
        <v>52315983.550000004</v>
      </c>
      <c r="R96" s="184"/>
      <c r="S96" s="184"/>
      <c r="T96" s="184"/>
      <c r="U96" s="184"/>
    </row>
    <row r="97" spans="1:21" s="185" customFormat="1" ht="27" customHeight="1">
      <c r="A97" s="410"/>
      <c r="B97" s="410"/>
      <c r="C97" s="410">
        <v>3</v>
      </c>
      <c r="D97" s="410"/>
      <c r="E97" s="410"/>
      <c r="F97" s="421" t="s">
        <v>314</v>
      </c>
      <c r="G97" s="415"/>
      <c r="H97" s="568"/>
      <c r="I97" s="568"/>
      <c r="J97" s="568"/>
      <c r="K97" s="565"/>
      <c r="L97" s="565"/>
      <c r="M97" s="414">
        <f>M98</f>
        <v>85255102</v>
      </c>
      <c r="N97" s="414">
        <f>N98</f>
        <v>13942893.759999998</v>
      </c>
      <c r="O97" s="414">
        <f t="shared" ref="O97:Q97" si="53">O98</f>
        <v>13942893.759999998</v>
      </c>
      <c r="P97" s="414">
        <f t="shared" si="53"/>
        <v>13942893.759999998</v>
      </c>
      <c r="Q97" s="414">
        <f t="shared" si="53"/>
        <v>13942893.759999998</v>
      </c>
      <c r="R97" s="184"/>
      <c r="S97" s="184"/>
      <c r="T97" s="184"/>
      <c r="U97" s="184"/>
    </row>
    <row r="98" spans="1:21" s="185" customFormat="1" ht="15" customHeight="1">
      <c r="A98" s="410"/>
      <c r="B98" s="410"/>
      <c r="C98" s="410"/>
      <c r="D98" s="410">
        <v>1</v>
      </c>
      <c r="E98" s="410"/>
      <c r="F98" s="421" t="s">
        <v>315</v>
      </c>
      <c r="G98" s="415"/>
      <c r="H98" s="568"/>
      <c r="I98" s="568"/>
      <c r="J98" s="568"/>
      <c r="K98" s="565"/>
      <c r="L98" s="565"/>
      <c r="M98" s="414">
        <f>M99</f>
        <v>85255102</v>
      </c>
      <c r="N98" s="414">
        <f>N99</f>
        <v>13942893.759999998</v>
      </c>
      <c r="O98" s="414">
        <f t="shared" ref="O98:Q98" si="54">O99</f>
        <v>13942893.759999998</v>
      </c>
      <c r="P98" s="414">
        <f t="shared" si="54"/>
        <v>13942893.759999998</v>
      </c>
      <c r="Q98" s="414">
        <f t="shared" si="54"/>
        <v>13942893.759999998</v>
      </c>
      <c r="R98" s="184"/>
      <c r="S98" s="184"/>
      <c r="T98" s="184"/>
      <c r="U98" s="184"/>
    </row>
    <row r="99" spans="1:21" s="185" customFormat="1" ht="15" customHeight="1">
      <c r="A99" s="410"/>
      <c r="B99" s="410"/>
      <c r="C99" s="410"/>
      <c r="D99" s="410"/>
      <c r="E99" s="410">
        <v>204</v>
      </c>
      <c r="F99" s="421" t="s">
        <v>316</v>
      </c>
      <c r="G99" s="415" t="s">
        <v>312</v>
      </c>
      <c r="H99" s="568">
        <v>1</v>
      </c>
      <c r="I99" s="568">
        <v>1</v>
      </c>
      <c r="J99" s="568">
        <v>0</v>
      </c>
      <c r="K99" s="565">
        <f t="shared" si="47"/>
        <v>0</v>
      </c>
      <c r="L99" s="565">
        <f t="shared" si="40"/>
        <v>0</v>
      </c>
      <c r="M99" s="414">
        <v>85255102</v>
      </c>
      <c r="N99" s="414">
        <v>13942893.759999998</v>
      </c>
      <c r="O99" s="414">
        <v>13942893.759999998</v>
      </c>
      <c r="P99" s="414">
        <v>13942893.759999998</v>
      </c>
      <c r="Q99" s="414">
        <v>13942893.759999998</v>
      </c>
      <c r="R99" s="184">
        <f t="shared" si="41"/>
        <v>611.45916670887698</v>
      </c>
      <c r="S99" s="184">
        <f t="shared" si="42"/>
        <v>100</v>
      </c>
      <c r="T99" s="184">
        <f t="shared" si="43"/>
        <v>611.45916670887698</v>
      </c>
      <c r="U99" s="184">
        <f t="shared" si="44"/>
        <v>100</v>
      </c>
    </row>
    <row r="100" spans="1:21" s="185" customFormat="1" ht="15" customHeight="1">
      <c r="A100" s="410"/>
      <c r="B100" s="410"/>
      <c r="C100" s="410">
        <v>8</v>
      </c>
      <c r="D100" s="410"/>
      <c r="E100" s="410"/>
      <c r="F100" s="421" t="s">
        <v>317</v>
      </c>
      <c r="G100" s="415"/>
      <c r="H100" s="568"/>
      <c r="I100" s="568"/>
      <c r="J100" s="568"/>
      <c r="K100" s="565"/>
      <c r="L100" s="565"/>
      <c r="M100" s="414">
        <f>M101+M103</f>
        <v>284576295</v>
      </c>
      <c r="N100" s="414">
        <f t="shared" ref="N100:Q100" si="55">N101+N103</f>
        <v>38373089.790000007</v>
      </c>
      <c r="O100" s="414">
        <f t="shared" si="55"/>
        <v>38373089.790000007</v>
      </c>
      <c r="P100" s="414">
        <f t="shared" si="55"/>
        <v>38373089.790000007</v>
      </c>
      <c r="Q100" s="414">
        <f t="shared" si="55"/>
        <v>38373089.790000007</v>
      </c>
      <c r="R100" s="184"/>
      <c r="S100" s="184"/>
      <c r="T100" s="184"/>
      <c r="U100" s="184"/>
    </row>
    <row r="101" spans="1:21" s="185" customFormat="1" ht="15" customHeight="1">
      <c r="A101" s="410"/>
      <c r="B101" s="410"/>
      <c r="C101" s="410"/>
      <c r="D101" s="410">
        <v>2</v>
      </c>
      <c r="E101" s="410"/>
      <c r="F101" s="421" t="s">
        <v>318</v>
      </c>
      <c r="G101" s="415"/>
      <c r="H101" s="568"/>
      <c r="I101" s="568"/>
      <c r="J101" s="568"/>
      <c r="K101" s="565"/>
      <c r="L101" s="565"/>
      <c r="M101" s="414">
        <f>M102</f>
        <v>7202863</v>
      </c>
      <c r="N101" s="414">
        <f t="shared" ref="N101:Q101" si="56">N102</f>
        <v>1014</v>
      </c>
      <c r="O101" s="414">
        <f t="shared" si="56"/>
        <v>1014</v>
      </c>
      <c r="P101" s="414">
        <f t="shared" si="56"/>
        <v>1014</v>
      </c>
      <c r="Q101" s="414">
        <f t="shared" si="56"/>
        <v>1014</v>
      </c>
      <c r="R101" s="184"/>
      <c r="S101" s="184"/>
      <c r="T101" s="184"/>
      <c r="U101" s="184"/>
    </row>
    <row r="102" spans="1:21" s="185" customFormat="1" ht="15" customHeight="1">
      <c r="A102" s="410"/>
      <c r="B102" s="410"/>
      <c r="C102" s="410"/>
      <c r="D102" s="410"/>
      <c r="E102" s="410">
        <v>207</v>
      </c>
      <c r="F102" s="421" t="s">
        <v>319</v>
      </c>
      <c r="G102" s="415" t="s">
        <v>312</v>
      </c>
      <c r="H102" s="568">
        <v>1</v>
      </c>
      <c r="I102" s="568">
        <v>1</v>
      </c>
      <c r="J102" s="568">
        <v>0</v>
      </c>
      <c r="K102" s="565">
        <f t="shared" si="47"/>
        <v>0</v>
      </c>
      <c r="L102" s="565">
        <f t="shared" si="40"/>
        <v>0</v>
      </c>
      <c r="M102" s="414">
        <v>7202863</v>
      </c>
      <c r="N102" s="414">
        <v>1014</v>
      </c>
      <c r="O102" s="414">
        <v>1014</v>
      </c>
      <c r="P102" s="414">
        <v>1014</v>
      </c>
      <c r="Q102" s="414">
        <v>1014</v>
      </c>
      <c r="R102" s="184">
        <f t="shared" si="41"/>
        <v>710341.5187376726</v>
      </c>
      <c r="S102" s="184">
        <f t="shared" si="42"/>
        <v>100</v>
      </c>
      <c r="T102" s="184">
        <f t="shared" si="43"/>
        <v>710341.5187376726</v>
      </c>
      <c r="U102" s="184">
        <f t="shared" si="44"/>
        <v>100</v>
      </c>
    </row>
    <row r="103" spans="1:21" s="185" customFormat="1" ht="15" customHeight="1">
      <c r="A103" s="410"/>
      <c r="B103" s="410"/>
      <c r="C103" s="410"/>
      <c r="D103" s="410">
        <v>5</v>
      </c>
      <c r="E103" s="410"/>
      <c r="F103" s="421" t="s">
        <v>320</v>
      </c>
      <c r="G103" s="415"/>
      <c r="H103" s="568"/>
      <c r="I103" s="568"/>
      <c r="J103" s="568"/>
      <c r="K103" s="565">
        <f t="shared" si="47"/>
        <v>0</v>
      </c>
      <c r="L103" s="565">
        <f t="shared" si="40"/>
        <v>0</v>
      </c>
      <c r="M103" s="414">
        <f>M104</f>
        <v>277373432</v>
      </c>
      <c r="N103" s="414">
        <f t="shared" ref="N103:Q103" si="57">N104</f>
        <v>38372075.790000007</v>
      </c>
      <c r="O103" s="414">
        <f t="shared" si="57"/>
        <v>38372075.790000007</v>
      </c>
      <c r="P103" s="414">
        <f t="shared" si="57"/>
        <v>38372075.790000007</v>
      </c>
      <c r="Q103" s="414">
        <f t="shared" si="57"/>
        <v>38372075.790000007</v>
      </c>
      <c r="R103" s="184"/>
      <c r="S103" s="184"/>
      <c r="T103" s="184"/>
      <c r="U103" s="184"/>
    </row>
    <row r="104" spans="1:21" s="185" customFormat="1" ht="15" customHeight="1">
      <c r="A104" s="410"/>
      <c r="B104" s="410"/>
      <c r="C104" s="410"/>
      <c r="D104" s="410"/>
      <c r="E104" s="410">
        <v>201</v>
      </c>
      <c r="F104" s="421" t="s">
        <v>321</v>
      </c>
      <c r="G104" s="415" t="s">
        <v>322</v>
      </c>
      <c r="H104" s="568">
        <v>1</v>
      </c>
      <c r="I104" s="568">
        <v>1</v>
      </c>
      <c r="J104" s="568">
        <v>0</v>
      </c>
      <c r="K104" s="565">
        <f t="shared" si="47"/>
        <v>0</v>
      </c>
      <c r="L104" s="565">
        <f t="shared" si="40"/>
        <v>0</v>
      </c>
      <c r="M104" s="414">
        <v>277373432</v>
      </c>
      <c r="N104" s="414">
        <v>38372075.790000007</v>
      </c>
      <c r="O104" s="414">
        <v>38372075.790000007</v>
      </c>
      <c r="P104" s="414">
        <v>38372075.790000007</v>
      </c>
      <c r="Q104" s="414">
        <v>38372075.790000007</v>
      </c>
      <c r="R104" s="184">
        <f t="shared" si="41"/>
        <v>722.85229894256906</v>
      </c>
      <c r="S104" s="184">
        <f t="shared" si="42"/>
        <v>100</v>
      </c>
      <c r="T104" s="184">
        <f t="shared" si="43"/>
        <v>722.85229894256906</v>
      </c>
      <c r="U104" s="184">
        <f t="shared" si="44"/>
        <v>100</v>
      </c>
    </row>
    <row r="105" spans="1:21" s="185" customFormat="1" ht="15" customHeight="1">
      <c r="A105" s="410"/>
      <c r="B105" s="410">
        <v>1</v>
      </c>
      <c r="C105" s="410"/>
      <c r="D105" s="410"/>
      <c r="E105" s="410"/>
      <c r="F105" s="421" t="s">
        <v>315</v>
      </c>
      <c r="G105" s="415"/>
      <c r="H105" s="568"/>
      <c r="I105" s="568"/>
      <c r="J105" s="568"/>
      <c r="K105" s="565"/>
      <c r="L105" s="565"/>
      <c r="M105" s="414">
        <f>M106</f>
        <v>2750000</v>
      </c>
      <c r="N105" s="414">
        <f t="shared" ref="N105:Q107" si="58">N106</f>
        <v>0</v>
      </c>
      <c r="O105" s="414">
        <f t="shared" si="58"/>
        <v>0</v>
      </c>
      <c r="P105" s="414">
        <f t="shared" si="58"/>
        <v>0</v>
      </c>
      <c r="Q105" s="414">
        <f t="shared" si="58"/>
        <v>0</v>
      </c>
      <c r="R105" s="184"/>
      <c r="S105" s="184"/>
      <c r="T105" s="184"/>
      <c r="U105" s="184"/>
    </row>
    <row r="106" spans="1:21" s="185" customFormat="1" ht="25.5" customHeight="1">
      <c r="A106" s="410"/>
      <c r="B106" s="410"/>
      <c r="C106" s="410">
        <v>3</v>
      </c>
      <c r="D106" s="410"/>
      <c r="E106" s="410"/>
      <c r="F106" s="421" t="s">
        <v>314</v>
      </c>
      <c r="G106" s="415"/>
      <c r="H106" s="568"/>
      <c r="I106" s="568"/>
      <c r="J106" s="568"/>
      <c r="K106" s="565"/>
      <c r="L106" s="565"/>
      <c r="M106" s="414">
        <f>M107</f>
        <v>2750000</v>
      </c>
      <c r="N106" s="414">
        <f t="shared" si="58"/>
        <v>0</v>
      </c>
      <c r="O106" s="414">
        <f t="shared" si="58"/>
        <v>0</v>
      </c>
      <c r="P106" s="414">
        <f t="shared" si="58"/>
        <v>0</v>
      </c>
      <c r="Q106" s="414">
        <f t="shared" si="58"/>
        <v>0</v>
      </c>
      <c r="R106" s="184"/>
      <c r="S106" s="184"/>
      <c r="T106" s="184"/>
      <c r="U106" s="184"/>
    </row>
    <row r="107" spans="1:21" s="185" customFormat="1" ht="15" customHeight="1">
      <c r="A107" s="410"/>
      <c r="B107" s="410"/>
      <c r="C107" s="410"/>
      <c r="D107" s="410">
        <v>5</v>
      </c>
      <c r="E107" s="410"/>
      <c r="F107" s="421" t="s">
        <v>320</v>
      </c>
      <c r="G107" s="415"/>
      <c r="H107" s="568"/>
      <c r="I107" s="568"/>
      <c r="J107" s="568"/>
      <c r="K107" s="565"/>
      <c r="L107" s="565"/>
      <c r="M107" s="414">
        <f>M108</f>
        <v>2750000</v>
      </c>
      <c r="N107" s="414">
        <f t="shared" si="58"/>
        <v>0</v>
      </c>
      <c r="O107" s="414">
        <f t="shared" si="58"/>
        <v>0</v>
      </c>
      <c r="P107" s="414">
        <f t="shared" si="58"/>
        <v>0</v>
      </c>
      <c r="Q107" s="414">
        <f t="shared" si="58"/>
        <v>0</v>
      </c>
      <c r="R107" s="184"/>
      <c r="S107" s="184"/>
      <c r="T107" s="184"/>
      <c r="U107" s="184"/>
    </row>
    <row r="108" spans="1:21" s="185" customFormat="1" ht="15" customHeight="1">
      <c r="A108" s="410"/>
      <c r="B108" s="410"/>
      <c r="C108" s="410"/>
      <c r="D108" s="410"/>
      <c r="E108" s="410">
        <v>208</v>
      </c>
      <c r="F108" s="421" t="s">
        <v>323</v>
      </c>
      <c r="G108" s="415" t="s">
        <v>312</v>
      </c>
      <c r="H108" s="568">
        <v>1</v>
      </c>
      <c r="I108" s="568">
        <v>1</v>
      </c>
      <c r="J108" s="568">
        <v>0</v>
      </c>
      <c r="K108" s="565">
        <f t="shared" si="47"/>
        <v>0</v>
      </c>
      <c r="L108" s="565">
        <f t="shared" si="40"/>
        <v>0</v>
      </c>
      <c r="M108" s="414">
        <v>2750000</v>
      </c>
      <c r="N108" s="414">
        <v>0</v>
      </c>
      <c r="O108" s="414">
        <v>0</v>
      </c>
      <c r="P108" s="414">
        <v>0</v>
      </c>
      <c r="Q108" s="414">
        <v>0</v>
      </c>
      <c r="R108" s="184">
        <f t="shared" si="41"/>
        <v>0</v>
      </c>
      <c r="S108" s="184">
        <f t="shared" si="42"/>
        <v>0</v>
      </c>
      <c r="T108" s="184">
        <f t="shared" si="43"/>
        <v>0</v>
      </c>
      <c r="U108" s="184">
        <f t="shared" si="44"/>
        <v>0</v>
      </c>
    </row>
    <row r="109" spans="1:21" s="64" customFormat="1" ht="15" customHeight="1">
      <c r="A109" s="65"/>
      <c r="B109" s="65"/>
      <c r="C109" s="65"/>
      <c r="D109" s="65"/>
      <c r="E109" s="65"/>
      <c r="F109" s="65"/>
      <c r="G109" s="65"/>
      <c r="H109" s="178"/>
      <c r="I109" s="178"/>
      <c r="J109" s="178"/>
      <c r="K109" s="178"/>
      <c r="L109" s="178"/>
      <c r="M109" s="178"/>
      <c r="N109" s="178"/>
      <c r="O109" s="178"/>
      <c r="P109" s="178"/>
      <c r="Q109" s="178"/>
      <c r="R109" s="178"/>
      <c r="S109" s="178"/>
      <c r="T109" s="178"/>
      <c r="U109" s="178"/>
    </row>
    <row r="110" spans="1:21" s="64" customFormat="1" ht="15" customHeight="1">
      <c r="A110" s="65"/>
      <c r="B110" s="65"/>
      <c r="C110" s="65"/>
      <c r="D110" s="65"/>
      <c r="E110" s="65"/>
      <c r="F110" s="62" t="s">
        <v>110</v>
      </c>
      <c r="G110" s="65"/>
      <c r="H110" s="178"/>
      <c r="I110" s="178"/>
      <c r="J110" s="178"/>
      <c r="K110" s="178"/>
      <c r="L110" s="178"/>
      <c r="M110" s="178">
        <f>M95+M68+M60+M52+M9</f>
        <v>1315860894</v>
      </c>
      <c r="N110" s="178">
        <f t="shared" ref="N110:Q110" si="59">N95+N68+N60+N52+N9</f>
        <v>224457769.78</v>
      </c>
      <c r="O110" s="178">
        <f t="shared" si="59"/>
        <v>223901967.78</v>
      </c>
      <c r="P110" s="178">
        <f>P95+P68+P60+P52+P9</f>
        <v>223901967.78</v>
      </c>
      <c r="Q110" s="178">
        <f t="shared" si="59"/>
        <v>223901967.78</v>
      </c>
      <c r="R110" s="178"/>
      <c r="S110" s="178"/>
      <c r="T110" s="178"/>
      <c r="U110" s="178"/>
    </row>
    <row r="111" spans="1:21" s="64" customFormat="1" ht="15" customHeight="1">
      <c r="A111" s="69"/>
      <c r="B111" s="69"/>
      <c r="C111" s="69"/>
      <c r="D111" s="69"/>
      <c r="E111" s="69"/>
      <c r="F111" s="69"/>
      <c r="G111" s="69"/>
      <c r="H111" s="69"/>
      <c r="I111" s="70"/>
      <c r="J111" s="70"/>
      <c r="K111" s="70"/>
      <c r="L111" s="70"/>
      <c r="M111" s="434"/>
      <c r="N111" s="434"/>
      <c r="O111" s="434"/>
      <c r="P111" s="71"/>
      <c r="Q111" s="71"/>
      <c r="R111" s="71"/>
      <c r="S111" s="71"/>
      <c r="T111" s="69"/>
      <c r="U111" s="72"/>
    </row>
    <row r="112" spans="1:21">
      <c r="A112" s="23" t="s">
        <v>1078</v>
      </c>
      <c r="B112" s="56"/>
      <c r="C112" s="23"/>
      <c r="D112" s="23"/>
      <c r="F112" s="23"/>
      <c r="M112" s="536"/>
      <c r="N112" s="536"/>
      <c r="O112" s="536"/>
    </row>
    <row r="113" spans="2:15">
      <c r="B113" s="24"/>
      <c r="C113" s="25"/>
      <c r="D113" s="25"/>
      <c r="N113" s="26"/>
      <c r="O113" s="26"/>
    </row>
    <row r="114" spans="2:15">
      <c r="B114" s="27"/>
      <c r="C114" s="27"/>
      <c r="D114" s="27"/>
      <c r="N114" s="28"/>
      <c r="O114" s="28"/>
    </row>
    <row r="157" spans="1:17">
      <c r="A157" s="81"/>
      <c r="B157" s="81"/>
      <c r="C157" s="81"/>
      <c r="D157" s="81"/>
      <c r="E157" s="81"/>
      <c r="F157" s="81"/>
      <c r="G157" s="81"/>
      <c r="H157" s="81"/>
      <c r="I157" s="81"/>
      <c r="J157" s="81"/>
      <c r="K157" s="81"/>
      <c r="L157" s="81"/>
      <c r="M157" s="81"/>
      <c r="N157" s="81"/>
      <c r="O157" s="81"/>
      <c r="P157" s="81"/>
      <c r="Q157" s="8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39370078740157483" right="0.39370078740157483" top="1.3779527559055118" bottom="0.47244094488188981" header="0.39370078740157483" footer="0.19685039370078741"/>
  <pageSetup scale="46" orientation="landscape" r:id="rId1"/>
  <headerFooter scaleWithDoc="0">
    <oddHeader>&amp;C&amp;G</oddHeader>
    <oddFooter>&amp;C&amp;G</oddFooter>
  </headerFooter>
  <rowBreaks count="2" manualBreakCount="2">
    <brk id="51" max="20" man="1"/>
    <brk id="90" max="20"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topLeftCell="A6" zoomScale="85" zoomScaleNormal="85" zoomScaleSheetLayoutView="70" zoomScalePageLayoutView="90" workbookViewId="0">
      <selection activeCell="N40" sqref="N40"/>
    </sheetView>
  </sheetViews>
  <sheetFormatPr baseColWidth="10" defaultColWidth="11.42578125" defaultRowHeight="13.5"/>
  <cols>
    <col min="1" max="1" width="4" style="22" bestFit="1" customWidth="1"/>
    <col min="2" max="4" width="3.28515625" style="22" customWidth="1"/>
    <col min="5" max="5" width="4" style="22" customWidth="1"/>
    <col min="6" max="6" width="29.28515625" style="22" customWidth="1"/>
    <col min="7" max="7" width="9.7109375" style="476" bestFit="1" customWidth="1"/>
    <col min="8" max="8" width="11.7109375" style="22" bestFit="1" customWidth="1"/>
    <col min="9" max="9" width="16.5703125" style="22" customWidth="1"/>
    <col min="10" max="10" width="14.42578125" style="22" bestFit="1" customWidth="1"/>
    <col min="11" max="11" width="11" style="22" bestFit="1" customWidth="1"/>
    <col min="12" max="12" width="9" style="22" bestFit="1" customWidth="1"/>
    <col min="13" max="13" width="13.5703125" style="22" bestFit="1" customWidth="1"/>
    <col min="14" max="14" width="16.5703125" style="22" bestFit="1" customWidth="1"/>
    <col min="15" max="16" width="15.7109375" style="22" customWidth="1"/>
    <col min="17" max="17" width="15" style="22" bestFit="1" customWidth="1"/>
    <col min="18" max="20" width="9" style="22" bestFit="1" customWidth="1"/>
    <col min="21" max="21" width="9" style="22" customWidth="1"/>
    <col min="22" max="16384" width="11.42578125" style="22"/>
  </cols>
  <sheetData>
    <row r="1" spans="1:21" ht="25.15" customHeight="1">
      <c r="A1" s="629" t="s">
        <v>88</v>
      </c>
      <c r="B1" s="630"/>
      <c r="C1" s="630"/>
      <c r="D1" s="630"/>
      <c r="E1" s="630"/>
      <c r="F1" s="630"/>
      <c r="G1" s="630"/>
      <c r="H1" s="630"/>
      <c r="I1" s="630"/>
      <c r="J1" s="630"/>
      <c r="K1" s="630"/>
      <c r="L1" s="630"/>
      <c r="M1" s="630"/>
      <c r="N1" s="630"/>
      <c r="O1" s="630"/>
      <c r="P1" s="630"/>
      <c r="Q1" s="630"/>
      <c r="R1" s="630"/>
      <c r="S1" s="630"/>
      <c r="T1" s="630"/>
      <c r="U1" s="631"/>
    </row>
    <row r="2" spans="1:21" ht="32.25" customHeight="1">
      <c r="A2" s="632" t="s">
        <v>1066</v>
      </c>
      <c r="B2" s="633"/>
      <c r="C2" s="633"/>
      <c r="D2" s="633"/>
      <c r="E2" s="633"/>
      <c r="F2" s="633"/>
      <c r="G2" s="633"/>
      <c r="H2" s="633"/>
      <c r="I2" s="633"/>
      <c r="J2" s="633"/>
      <c r="K2" s="633"/>
      <c r="L2" s="633"/>
      <c r="M2" s="633"/>
      <c r="N2" s="633"/>
      <c r="O2" s="633"/>
      <c r="P2" s="633"/>
      <c r="Q2" s="633"/>
      <c r="R2" s="633"/>
      <c r="S2" s="633"/>
      <c r="T2" s="633"/>
      <c r="U2" s="634"/>
    </row>
    <row r="3" spans="1:21" ht="6" customHeight="1">
      <c r="U3" s="81"/>
    </row>
    <row r="4" spans="1:21" ht="20.100000000000001" customHeight="1">
      <c r="A4" s="612" t="s">
        <v>483</v>
      </c>
      <c r="B4" s="613"/>
      <c r="C4" s="613"/>
      <c r="D4" s="613"/>
      <c r="E4" s="613"/>
      <c r="F4" s="613"/>
      <c r="G4" s="613"/>
      <c r="H4" s="613"/>
      <c r="I4" s="613"/>
      <c r="J4" s="613"/>
      <c r="K4" s="613"/>
      <c r="L4" s="613"/>
      <c r="M4" s="613"/>
      <c r="N4" s="613"/>
      <c r="O4" s="613"/>
      <c r="P4" s="613"/>
      <c r="Q4" s="613"/>
      <c r="R4" s="613"/>
      <c r="S4" s="613"/>
      <c r="T4" s="613"/>
      <c r="U4" s="614"/>
    </row>
    <row r="5" spans="1:21" ht="20.100000000000001" customHeight="1">
      <c r="A5" s="637" t="s">
        <v>363</v>
      </c>
      <c r="B5" s="638"/>
      <c r="C5" s="638"/>
      <c r="D5" s="638"/>
      <c r="E5" s="638"/>
      <c r="F5" s="638"/>
      <c r="G5" s="638"/>
      <c r="H5" s="638"/>
      <c r="I5" s="638"/>
      <c r="J5" s="638"/>
      <c r="K5" s="638"/>
      <c r="L5" s="638"/>
      <c r="M5" s="638"/>
      <c r="N5" s="638"/>
      <c r="O5" s="638"/>
      <c r="P5" s="638"/>
      <c r="Q5" s="638"/>
      <c r="R5" s="638"/>
      <c r="S5" s="638"/>
      <c r="T5" s="638"/>
      <c r="U5" s="639"/>
    </row>
    <row r="6" spans="1:21" ht="15" customHeight="1">
      <c r="A6" s="640" t="s">
        <v>84</v>
      </c>
      <c r="B6" s="643" t="s">
        <v>44</v>
      </c>
      <c r="C6" s="643" t="s">
        <v>42</v>
      </c>
      <c r="D6" s="643" t="s">
        <v>43</v>
      </c>
      <c r="E6" s="643" t="s">
        <v>12</v>
      </c>
      <c r="F6" s="643" t="s">
        <v>13</v>
      </c>
      <c r="G6" s="643" t="s">
        <v>28</v>
      </c>
      <c r="H6" s="125" t="s">
        <v>15</v>
      </c>
      <c r="I6" s="125"/>
      <c r="J6" s="125"/>
      <c r="K6" s="125"/>
      <c r="L6" s="125"/>
      <c r="M6" s="125"/>
      <c r="N6" s="125"/>
      <c r="O6" s="125"/>
      <c r="P6" s="125"/>
      <c r="Q6" s="125"/>
      <c r="R6" s="125"/>
      <c r="S6" s="125"/>
      <c r="T6" s="125"/>
      <c r="U6" s="126"/>
    </row>
    <row r="7" spans="1:21" ht="15" customHeight="1">
      <c r="A7" s="641"/>
      <c r="B7" s="644"/>
      <c r="C7" s="644"/>
      <c r="D7" s="644"/>
      <c r="E7" s="644"/>
      <c r="F7" s="644"/>
      <c r="G7" s="644"/>
      <c r="H7" s="646" t="s">
        <v>14</v>
      </c>
      <c r="I7" s="647"/>
      <c r="J7" s="648"/>
      <c r="K7" s="646" t="s">
        <v>48</v>
      </c>
      <c r="L7" s="648"/>
      <c r="M7" s="646" t="s">
        <v>93</v>
      </c>
      <c r="N7" s="647"/>
      <c r="O7" s="647"/>
      <c r="P7" s="647"/>
      <c r="Q7" s="648"/>
      <c r="R7" s="649" t="s">
        <v>48</v>
      </c>
      <c r="S7" s="650"/>
      <c r="T7" s="650"/>
      <c r="U7" s="651"/>
    </row>
    <row r="8" spans="1:21" ht="42.75" customHeight="1">
      <c r="A8" s="642"/>
      <c r="B8" s="645"/>
      <c r="C8" s="645"/>
      <c r="D8" s="645"/>
      <c r="E8" s="645"/>
      <c r="F8" s="645"/>
      <c r="G8" s="645"/>
      <c r="H8" s="127" t="s">
        <v>122</v>
      </c>
      <c r="I8" s="127" t="s">
        <v>186</v>
      </c>
      <c r="J8" s="127" t="s">
        <v>47</v>
      </c>
      <c r="K8" s="128" t="s">
        <v>49</v>
      </c>
      <c r="L8" s="128" t="s">
        <v>50</v>
      </c>
      <c r="M8" s="127" t="s">
        <v>118</v>
      </c>
      <c r="N8" s="127" t="s">
        <v>187</v>
      </c>
      <c r="O8" s="127" t="s">
        <v>51</v>
      </c>
      <c r="P8" s="127" t="s">
        <v>52</v>
      </c>
      <c r="Q8" s="127" t="s">
        <v>109</v>
      </c>
      <c r="R8" s="128" t="s">
        <v>111</v>
      </c>
      <c r="S8" s="128" t="s">
        <v>112</v>
      </c>
      <c r="T8" s="128" t="s">
        <v>113</v>
      </c>
      <c r="U8" s="128" t="s">
        <v>114</v>
      </c>
    </row>
    <row r="9" spans="1:21" s="64" customFormat="1" ht="15" customHeight="1">
      <c r="A9" s="61"/>
      <c r="B9" s="61"/>
      <c r="C9" s="62"/>
      <c r="D9" s="62"/>
      <c r="E9" s="62"/>
      <c r="F9" s="174"/>
      <c r="G9" s="63"/>
      <c r="H9" s="63"/>
      <c r="I9" s="63"/>
      <c r="J9" s="63"/>
      <c r="K9" s="63"/>
      <c r="L9" s="63"/>
      <c r="M9" s="63"/>
      <c r="N9" s="63"/>
      <c r="O9" s="63"/>
      <c r="P9" s="63"/>
      <c r="Q9" s="63"/>
      <c r="R9" s="63"/>
      <c r="S9" s="63"/>
      <c r="T9" s="63"/>
      <c r="U9" s="63"/>
    </row>
    <row r="10" spans="1:21" s="185" customFormat="1" ht="33.75">
      <c r="A10" s="186">
        <v>4</v>
      </c>
      <c r="B10" s="183"/>
      <c r="C10" s="183"/>
      <c r="D10" s="183"/>
      <c r="E10" s="183"/>
      <c r="F10" s="187" t="s">
        <v>277</v>
      </c>
      <c r="G10" s="482"/>
      <c r="H10" s="406"/>
      <c r="I10" s="406"/>
      <c r="J10" s="406"/>
      <c r="K10" s="406"/>
      <c r="L10" s="406"/>
      <c r="M10" s="184">
        <f>M11</f>
        <v>0</v>
      </c>
      <c r="N10" s="184">
        <f t="shared" ref="N10:Q10" si="0">N11</f>
        <v>1278480.51</v>
      </c>
      <c r="O10" s="184">
        <f t="shared" si="0"/>
        <v>1278480.51</v>
      </c>
      <c r="P10" s="184">
        <f t="shared" si="0"/>
        <v>1278480.51</v>
      </c>
      <c r="Q10" s="184">
        <f t="shared" si="0"/>
        <v>1278480.51</v>
      </c>
      <c r="R10" s="406"/>
      <c r="S10" s="406"/>
      <c r="T10" s="406"/>
      <c r="U10" s="406"/>
    </row>
    <row r="11" spans="1:21" s="185" customFormat="1" ht="11.25">
      <c r="A11" s="186"/>
      <c r="B11" s="181">
        <v>2</v>
      </c>
      <c r="C11" s="183"/>
      <c r="D11" s="183"/>
      <c r="E11" s="183"/>
      <c r="F11" s="182" t="s">
        <v>223</v>
      </c>
      <c r="G11" s="482"/>
      <c r="H11" s="407"/>
      <c r="I11" s="408"/>
      <c r="J11" s="408"/>
      <c r="K11" s="408"/>
      <c r="L11" s="409"/>
      <c r="M11" s="189">
        <f>M12</f>
        <v>0</v>
      </c>
      <c r="N11" s="189">
        <f t="shared" ref="N11:Q11" si="1">N12</f>
        <v>1278480.51</v>
      </c>
      <c r="O11" s="189">
        <f t="shared" si="1"/>
        <v>1278480.51</v>
      </c>
      <c r="P11" s="189">
        <f t="shared" si="1"/>
        <v>1278480.51</v>
      </c>
      <c r="Q11" s="189">
        <f t="shared" si="1"/>
        <v>1278480.51</v>
      </c>
      <c r="R11" s="237"/>
      <c r="S11" s="237"/>
      <c r="T11" s="410"/>
      <c r="U11" s="411"/>
    </row>
    <row r="12" spans="1:21" s="185" customFormat="1" ht="11.25">
      <c r="A12" s="186"/>
      <c r="B12" s="181"/>
      <c r="C12" s="181">
        <v>2</v>
      </c>
      <c r="D12" s="183"/>
      <c r="E12" s="183"/>
      <c r="F12" s="182" t="s">
        <v>278</v>
      </c>
      <c r="G12" s="482"/>
      <c r="H12" s="407"/>
      <c r="I12" s="409"/>
      <c r="J12" s="409"/>
      <c r="K12" s="409"/>
      <c r="L12" s="411"/>
      <c r="M12" s="188">
        <f>M13</f>
        <v>0</v>
      </c>
      <c r="N12" s="188">
        <f t="shared" ref="N12:Q12" si="2">N13</f>
        <v>1278480.51</v>
      </c>
      <c r="O12" s="188">
        <f t="shared" si="2"/>
        <v>1278480.51</v>
      </c>
      <c r="P12" s="188">
        <f t="shared" si="2"/>
        <v>1278480.51</v>
      </c>
      <c r="Q12" s="188">
        <f t="shared" si="2"/>
        <v>1278480.51</v>
      </c>
      <c r="R12" s="237"/>
      <c r="S12" s="237"/>
      <c r="T12" s="411"/>
      <c r="U12" s="411"/>
    </row>
    <row r="13" spans="1:21" s="185" customFormat="1" ht="29.25" customHeight="1">
      <c r="A13" s="186"/>
      <c r="B13" s="186"/>
      <c r="C13" s="186"/>
      <c r="D13" s="181">
        <v>1</v>
      </c>
      <c r="E13" s="183"/>
      <c r="F13" s="187" t="s">
        <v>279</v>
      </c>
      <c r="G13" s="482"/>
      <c r="H13" s="406"/>
      <c r="I13" s="406"/>
      <c r="J13" s="406"/>
      <c r="K13" s="406"/>
      <c r="L13" s="406"/>
      <c r="M13" s="184">
        <f>M14</f>
        <v>0</v>
      </c>
      <c r="N13" s="184">
        <f>N14</f>
        <v>1278480.51</v>
      </c>
      <c r="O13" s="184">
        <f t="shared" ref="O13:Q13" si="3">O14</f>
        <v>1278480.51</v>
      </c>
      <c r="P13" s="184">
        <f t="shared" si="3"/>
        <v>1278480.51</v>
      </c>
      <c r="Q13" s="184">
        <f t="shared" si="3"/>
        <v>1278480.51</v>
      </c>
      <c r="R13" s="406"/>
      <c r="S13" s="406"/>
      <c r="T13" s="406"/>
      <c r="U13" s="406"/>
    </row>
    <row r="14" spans="1:21" s="185" customFormat="1" ht="34.5" customHeight="1">
      <c r="A14" s="186"/>
      <c r="B14" s="186"/>
      <c r="C14" s="186"/>
      <c r="D14" s="186"/>
      <c r="E14" s="181">
        <v>213</v>
      </c>
      <c r="F14" s="187" t="s">
        <v>295</v>
      </c>
      <c r="G14" s="183" t="s">
        <v>231</v>
      </c>
      <c r="H14" s="412">
        <v>2</v>
      </c>
      <c r="I14" s="184">
        <v>3</v>
      </c>
      <c r="J14" s="184">
        <v>3</v>
      </c>
      <c r="K14" s="184">
        <f>IFERROR(J14/H14*100,0)</f>
        <v>150</v>
      </c>
      <c r="L14" s="184">
        <f>IFERROR(J14/I14*100,0)</f>
        <v>100</v>
      </c>
      <c r="M14" s="184">
        <v>0</v>
      </c>
      <c r="N14" s="184">
        <v>1278480.51</v>
      </c>
      <c r="O14" s="184">
        <v>1278480.51</v>
      </c>
      <c r="P14" s="184">
        <v>1278480.51</v>
      </c>
      <c r="Q14" s="184">
        <v>1278480.51</v>
      </c>
      <c r="R14" s="176">
        <f>IFERROR(M14/O14*100,0)</f>
        <v>0</v>
      </c>
      <c r="S14" s="176">
        <f>IFERROR(O14/N14*100,0)</f>
        <v>100</v>
      </c>
      <c r="T14" s="176">
        <f>IFERROR(M14/P14*100,0)</f>
        <v>0</v>
      </c>
      <c r="U14" s="176">
        <f>IFERROR(P14/N14*100,0)</f>
        <v>100</v>
      </c>
    </row>
    <row r="15" spans="1:21" s="185" customFormat="1" ht="33.75">
      <c r="A15" s="410">
        <v>4</v>
      </c>
      <c r="B15" s="410"/>
      <c r="C15" s="410"/>
      <c r="D15" s="410"/>
      <c r="E15" s="410"/>
      <c r="F15" s="413" t="s">
        <v>277</v>
      </c>
      <c r="G15" s="477"/>
      <c r="H15" s="414"/>
      <c r="I15" s="414"/>
      <c r="J15" s="414"/>
      <c r="K15" s="184"/>
      <c r="L15" s="184"/>
      <c r="M15" s="189">
        <f>M16</f>
        <v>0</v>
      </c>
      <c r="N15" s="189">
        <f t="shared" ref="N15:Q15" si="4">N16</f>
        <v>4701252.16</v>
      </c>
      <c r="O15" s="189">
        <f t="shared" si="4"/>
        <v>4701252.16</v>
      </c>
      <c r="P15" s="189">
        <f t="shared" si="4"/>
        <v>4701252.16</v>
      </c>
      <c r="Q15" s="189">
        <f t="shared" si="4"/>
        <v>4701252.16</v>
      </c>
      <c r="R15" s="176"/>
      <c r="S15" s="176"/>
      <c r="T15" s="176"/>
      <c r="U15" s="176"/>
    </row>
    <row r="16" spans="1:21" s="185" customFormat="1" ht="11.25">
      <c r="A16" s="410"/>
      <c r="B16" s="410">
        <v>2</v>
      </c>
      <c r="C16" s="410"/>
      <c r="D16" s="410"/>
      <c r="E16" s="410"/>
      <c r="F16" s="413" t="s">
        <v>223</v>
      </c>
      <c r="G16" s="477"/>
      <c r="H16" s="414"/>
      <c r="I16" s="414"/>
      <c r="J16" s="414"/>
      <c r="K16" s="184"/>
      <c r="L16" s="184"/>
      <c r="M16" s="189">
        <f>M17</f>
        <v>0</v>
      </c>
      <c r="N16" s="189">
        <f t="shared" ref="N16:Q16" si="5">N17</f>
        <v>4701252.16</v>
      </c>
      <c r="O16" s="189">
        <f t="shared" si="5"/>
        <v>4701252.16</v>
      </c>
      <c r="P16" s="189">
        <f t="shared" si="5"/>
        <v>4701252.16</v>
      </c>
      <c r="Q16" s="189">
        <f t="shared" si="5"/>
        <v>4701252.16</v>
      </c>
      <c r="R16" s="176"/>
      <c r="S16" s="176"/>
      <c r="T16" s="176"/>
      <c r="U16" s="176"/>
    </row>
    <row r="17" spans="1:21" s="185" customFormat="1" ht="11.25">
      <c r="A17" s="410"/>
      <c r="B17" s="410"/>
      <c r="C17" s="410">
        <v>2</v>
      </c>
      <c r="D17" s="410"/>
      <c r="E17" s="410"/>
      <c r="F17" s="413" t="s">
        <v>278</v>
      </c>
      <c r="G17" s="477"/>
      <c r="H17" s="414"/>
      <c r="I17" s="414"/>
      <c r="J17" s="414"/>
      <c r="K17" s="184"/>
      <c r="L17" s="184"/>
      <c r="M17" s="189">
        <f>M18</f>
        <v>0</v>
      </c>
      <c r="N17" s="189">
        <f t="shared" ref="N17:Q17" si="6">N18</f>
        <v>4701252.16</v>
      </c>
      <c r="O17" s="189">
        <f t="shared" si="6"/>
        <v>4701252.16</v>
      </c>
      <c r="P17" s="189">
        <f t="shared" si="6"/>
        <v>4701252.16</v>
      </c>
      <c r="Q17" s="189">
        <f t="shared" si="6"/>
        <v>4701252.16</v>
      </c>
      <c r="R17" s="176"/>
      <c r="S17" s="176"/>
      <c r="T17" s="176"/>
      <c r="U17" s="176"/>
    </row>
    <row r="18" spans="1:21" s="185" customFormat="1" ht="11.25">
      <c r="A18" s="410"/>
      <c r="B18" s="410"/>
      <c r="C18" s="410"/>
      <c r="D18" s="410">
        <v>1</v>
      </c>
      <c r="E18" s="410"/>
      <c r="F18" s="415" t="s">
        <v>279</v>
      </c>
      <c r="G18" s="477"/>
      <c r="H18" s="416"/>
      <c r="I18" s="414"/>
      <c r="J18" s="414"/>
      <c r="K18" s="184"/>
      <c r="L18" s="184"/>
      <c r="M18" s="189">
        <f>M19</f>
        <v>0</v>
      </c>
      <c r="N18" s="189">
        <f>N19</f>
        <v>4701252.16</v>
      </c>
      <c r="O18" s="189">
        <f t="shared" ref="O18:Q18" si="7">O19</f>
        <v>4701252.16</v>
      </c>
      <c r="P18" s="189">
        <f t="shared" si="7"/>
        <v>4701252.16</v>
      </c>
      <c r="Q18" s="189">
        <f t="shared" si="7"/>
        <v>4701252.16</v>
      </c>
      <c r="R18" s="176"/>
      <c r="S18" s="176"/>
      <c r="T18" s="176"/>
      <c r="U18" s="176"/>
    </row>
    <row r="19" spans="1:21" s="185" customFormat="1" ht="33.75">
      <c r="A19" s="410"/>
      <c r="B19" s="410"/>
      <c r="C19" s="410"/>
      <c r="D19" s="410"/>
      <c r="E19" s="410">
        <v>218</v>
      </c>
      <c r="F19" s="415" t="s">
        <v>299</v>
      </c>
      <c r="G19" s="477" t="s">
        <v>287</v>
      </c>
      <c r="H19" s="414">
        <v>5000</v>
      </c>
      <c r="I19" s="414">
        <v>24907.38</v>
      </c>
      <c r="J19" s="414">
        <v>24907.38</v>
      </c>
      <c r="K19" s="184">
        <f t="shared" ref="K19" si="8">IFERROR(J19/H19*100,0)</f>
        <v>498.14759999999995</v>
      </c>
      <c r="L19" s="184">
        <f>IFERROR(J19/I19*100,0)</f>
        <v>100</v>
      </c>
      <c r="M19" s="189">
        <v>0</v>
      </c>
      <c r="N19" s="189">
        <v>4701252.16</v>
      </c>
      <c r="O19" s="189">
        <v>4701252.16</v>
      </c>
      <c r="P19" s="189">
        <v>4701252.16</v>
      </c>
      <c r="Q19" s="189">
        <v>4701252.16</v>
      </c>
      <c r="R19" s="176">
        <f>IFERROR(M19/O19*100,0)</f>
        <v>0</v>
      </c>
      <c r="S19" s="176">
        <f>IFERROR(O19/N19*100,0)</f>
        <v>100</v>
      </c>
      <c r="T19" s="176">
        <f>IFERROR(M19/P19*100,0)</f>
        <v>0</v>
      </c>
      <c r="U19" s="176">
        <f>IFERROR(P19/N19*100,0)</f>
        <v>100</v>
      </c>
    </row>
    <row r="20" spans="1:21" s="64" customFormat="1" ht="15" customHeight="1">
      <c r="A20" s="65"/>
      <c r="B20" s="65"/>
      <c r="C20" s="65"/>
      <c r="D20" s="65"/>
      <c r="E20" s="65"/>
      <c r="F20" s="65"/>
      <c r="G20" s="479"/>
      <c r="H20" s="65"/>
      <c r="I20" s="66"/>
      <c r="J20" s="66"/>
      <c r="K20" s="66"/>
      <c r="L20" s="66"/>
      <c r="M20" s="66"/>
      <c r="N20" s="67"/>
      <c r="O20" s="67"/>
      <c r="P20" s="67"/>
      <c r="Q20" s="67"/>
      <c r="R20" s="67"/>
      <c r="S20" s="67"/>
      <c r="T20" s="65"/>
      <c r="U20" s="68"/>
    </row>
    <row r="21" spans="1:21" s="64" customFormat="1" ht="15" customHeight="1">
      <c r="A21" s="65"/>
      <c r="B21" s="65"/>
      <c r="C21" s="65"/>
      <c r="D21" s="65"/>
      <c r="E21" s="65"/>
      <c r="F21" s="65"/>
      <c r="G21" s="479"/>
      <c r="H21" s="65"/>
      <c r="I21" s="66"/>
      <c r="J21" s="66"/>
      <c r="K21" s="66"/>
      <c r="L21" s="66"/>
      <c r="M21" s="66"/>
      <c r="N21" s="67"/>
      <c r="O21" s="67"/>
      <c r="P21" s="67"/>
      <c r="Q21" s="67"/>
      <c r="R21" s="67"/>
      <c r="S21" s="67"/>
      <c r="T21" s="65"/>
      <c r="U21" s="68"/>
    </row>
    <row r="22" spans="1:21" s="64" customFormat="1" ht="15" customHeight="1">
      <c r="A22" s="65"/>
      <c r="B22" s="65"/>
      <c r="C22" s="65"/>
      <c r="D22" s="65"/>
      <c r="E22" s="65"/>
      <c r="F22" s="65"/>
      <c r="G22" s="479"/>
      <c r="H22" s="65"/>
      <c r="I22" s="66"/>
      <c r="J22" s="66"/>
      <c r="K22" s="66"/>
      <c r="L22" s="66"/>
      <c r="M22" s="66"/>
      <c r="N22" s="67"/>
      <c r="O22" s="67"/>
      <c r="P22" s="67"/>
      <c r="Q22" s="67"/>
      <c r="R22" s="67"/>
      <c r="S22" s="67"/>
      <c r="T22" s="65"/>
      <c r="U22" s="68"/>
    </row>
    <row r="23" spans="1:21" s="64" customFormat="1" ht="15" customHeight="1">
      <c r="A23" s="65"/>
      <c r="B23" s="65"/>
      <c r="C23" s="65"/>
      <c r="D23" s="65"/>
      <c r="E23" s="65"/>
      <c r="F23" s="65"/>
      <c r="G23" s="479"/>
      <c r="H23" s="65"/>
      <c r="I23" s="66"/>
      <c r="J23" s="66"/>
      <c r="K23" s="66"/>
      <c r="L23" s="66"/>
      <c r="M23" s="66"/>
      <c r="N23" s="67"/>
      <c r="O23" s="67"/>
      <c r="P23" s="67"/>
      <c r="Q23" s="67"/>
      <c r="R23" s="67"/>
      <c r="S23" s="67"/>
      <c r="T23" s="65"/>
      <c r="U23" s="68"/>
    </row>
    <row r="24" spans="1:21" s="64" customFormat="1" ht="15" customHeight="1">
      <c r="A24" s="65"/>
      <c r="B24" s="65"/>
      <c r="C24" s="65"/>
      <c r="D24" s="65"/>
      <c r="E24" s="65"/>
      <c r="F24" s="65"/>
      <c r="G24" s="479"/>
      <c r="H24" s="65"/>
      <c r="I24" s="66"/>
      <c r="J24" s="66"/>
      <c r="K24" s="66"/>
      <c r="L24" s="66"/>
      <c r="M24" s="66"/>
      <c r="N24" s="67"/>
      <c r="O24" s="67"/>
      <c r="P24" s="67"/>
      <c r="Q24" s="67"/>
      <c r="R24" s="67"/>
      <c r="S24" s="67"/>
      <c r="T24" s="65"/>
      <c r="U24" s="68"/>
    </row>
    <row r="25" spans="1:21" s="64" customFormat="1" ht="15" customHeight="1">
      <c r="A25" s="65"/>
      <c r="B25" s="65"/>
      <c r="C25" s="65"/>
      <c r="D25" s="65"/>
      <c r="E25" s="65"/>
      <c r="F25" s="65"/>
      <c r="G25" s="479"/>
      <c r="H25" s="65"/>
      <c r="I25" s="66"/>
      <c r="J25" s="66"/>
      <c r="K25" s="66"/>
      <c r="L25" s="66"/>
      <c r="M25" s="66"/>
      <c r="N25" s="67"/>
      <c r="O25" s="67"/>
      <c r="P25" s="67"/>
      <c r="Q25" s="67"/>
      <c r="R25" s="67"/>
      <c r="S25" s="67"/>
      <c r="T25" s="65"/>
      <c r="U25" s="68"/>
    </row>
    <row r="26" spans="1:21" s="64" customFormat="1" ht="15" customHeight="1">
      <c r="A26" s="65"/>
      <c r="B26" s="65"/>
      <c r="C26" s="65"/>
      <c r="D26" s="65"/>
      <c r="E26" s="65"/>
      <c r="F26" s="65"/>
      <c r="G26" s="479"/>
      <c r="H26" s="65"/>
      <c r="I26" s="66"/>
      <c r="J26" s="66"/>
      <c r="K26" s="66"/>
      <c r="L26" s="66"/>
      <c r="M26" s="66"/>
      <c r="N26" s="67"/>
      <c r="O26" s="67"/>
      <c r="P26" s="67"/>
      <c r="Q26" s="67"/>
      <c r="R26" s="67"/>
      <c r="S26" s="67"/>
      <c r="T26" s="65"/>
      <c r="U26" s="68"/>
    </row>
    <row r="27" spans="1:21" s="64" customFormat="1" ht="39.75" customHeight="1">
      <c r="A27" s="65"/>
      <c r="B27" s="65"/>
      <c r="C27" s="65"/>
      <c r="D27" s="65"/>
      <c r="E27" s="65"/>
      <c r="F27" s="65"/>
      <c r="G27" s="479"/>
      <c r="H27" s="65"/>
      <c r="I27" s="66"/>
      <c r="J27" s="66"/>
      <c r="K27" s="66"/>
      <c r="L27" s="66"/>
      <c r="M27" s="66"/>
      <c r="N27" s="67"/>
      <c r="O27" s="67"/>
      <c r="P27" s="67"/>
      <c r="Q27" s="67"/>
      <c r="R27" s="67"/>
      <c r="S27" s="67"/>
      <c r="T27" s="65"/>
      <c r="U27" s="68"/>
    </row>
    <row r="28" spans="1:21" s="64" customFormat="1" ht="15" customHeight="1">
      <c r="A28" s="65"/>
      <c r="B28" s="65"/>
      <c r="C28" s="65"/>
      <c r="D28" s="65"/>
      <c r="E28" s="65"/>
      <c r="F28" s="65"/>
      <c r="G28" s="479"/>
      <c r="H28" s="65"/>
      <c r="I28" s="66"/>
      <c r="J28" s="66"/>
      <c r="K28" s="66"/>
      <c r="L28" s="66"/>
      <c r="M28" s="66"/>
      <c r="N28" s="67"/>
      <c r="O28" s="67"/>
      <c r="P28" s="67"/>
      <c r="Q28" s="67"/>
      <c r="R28" s="67"/>
      <c r="S28" s="67"/>
      <c r="T28" s="65"/>
      <c r="U28" s="68"/>
    </row>
    <row r="29" spans="1:21" s="64" customFormat="1" ht="15" customHeight="1">
      <c r="A29" s="65"/>
      <c r="B29" s="65"/>
      <c r="C29" s="65"/>
      <c r="D29" s="65"/>
      <c r="E29" s="65"/>
      <c r="F29" s="65"/>
      <c r="G29" s="479"/>
      <c r="H29" s="65"/>
      <c r="I29" s="66"/>
      <c r="J29" s="66"/>
      <c r="K29" s="66"/>
      <c r="L29" s="66"/>
      <c r="M29" s="66"/>
      <c r="N29" s="67"/>
      <c r="O29" s="67"/>
      <c r="P29" s="67"/>
      <c r="Q29" s="67"/>
      <c r="R29" s="67"/>
      <c r="S29" s="67"/>
      <c r="T29" s="65"/>
      <c r="U29" s="68"/>
    </row>
    <row r="30" spans="1:21" s="64" customFormat="1" ht="15" customHeight="1">
      <c r="A30" s="65"/>
      <c r="B30" s="65"/>
      <c r="C30" s="65"/>
      <c r="D30" s="65"/>
      <c r="E30" s="65"/>
      <c r="F30" s="65"/>
      <c r="G30" s="479"/>
      <c r="H30" s="65"/>
      <c r="I30" s="66"/>
      <c r="J30" s="66"/>
      <c r="K30" s="66"/>
      <c r="L30" s="66"/>
      <c r="M30" s="66"/>
      <c r="N30" s="67"/>
      <c r="O30" s="67"/>
      <c r="P30" s="67"/>
      <c r="Q30" s="67"/>
      <c r="R30" s="67"/>
      <c r="S30" s="67"/>
      <c r="T30" s="65"/>
      <c r="U30" s="68"/>
    </row>
    <row r="31" spans="1:21" s="64" customFormat="1" ht="15" customHeight="1">
      <c r="A31" s="65"/>
      <c r="B31" s="65"/>
      <c r="C31" s="65"/>
      <c r="D31" s="65"/>
      <c r="E31" s="65"/>
      <c r="F31" s="65"/>
      <c r="G31" s="479"/>
      <c r="H31" s="65"/>
      <c r="I31" s="66"/>
      <c r="J31" s="66"/>
      <c r="K31" s="66"/>
      <c r="L31" s="66"/>
      <c r="M31" s="66"/>
      <c r="N31" s="67"/>
      <c r="O31" s="67"/>
      <c r="P31" s="67"/>
      <c r="Q31" s="67"/>
      <c r="R31" s="67"/>
      <c r="S31" s="67"/>
      <c r="T31" s="65"/>
      <c r="U31" s="68"/>
    </row>
    <row r="32" spans="1:21" s="64" customFormat="1" ht="15" customHeight="1">
      <c r="A32" s="65"/>
      <c r="B32" s="65"/>
      <c r="C32" s="65"/>
      <c r="D32" s="65"/>
      <c r="E32" s="65"/>
      <c r="F32" s="65"/>
      <c r="G32" s="479"/>
      <c r="H32" s="65"/>
      <c r="I32" s="66"/>
      <c r="J32" s="66"/>
      <c r="K32" s="66"/>
      <c r="L32" s="66"/>
      <c r="M32" s="66"/>
      <c r="N32" s="67"/>
      <c r="O32" s="67"/>
      <c r="P32" s="67"/>
      <c r="Q32" s="67"/>
      <c r="R32" s="67"/>
      <c r="S32" s="67"/>
      <c r="T32" s="65"/>
      <c r="U32" s="68"/>
    </row>
    <row r="33" spans="1:21" s="64" customFormat="1" ht="15" customHeight="1">
      <c r="A33" s="65"/>
      <c r="B33" s="65"/>
      <c r="C33" s="65"/>
      <c r="D33" s="65"/>
      <c r="E33" s="65"/>
      <c r="F33" s="65"/>
      <c r="G33" s="479"/>
      <c r="H33" s="65"/>
      <c r="I33" s="66"/>
      <c r="J33" s="66"/>
      <c r="K33" s="66"/>
      <c r="L33" s="66"/>
      <c r="M33" s="66"/>
      <c r="N33" s="67"/>
      <c r="O33" s="67"/>
      <c r="P33" s="67"/>
      <c r="Q33" s="67"/>
      <c r="R33" s="67"/>
      <c r="S33" s="67"/>
      <c r="T33" s="65"/>
      <c r="U33" s="68"/>
    </row>
    <row r="34" spans="1:21" s="64" customFormat="1" ht="15" customHeight="1">
      <c r="A34" s="65"/>
      <c r="B34" s="65"/>
      <c r="C34" s="65"/>
      <c r="D34" s="65"/>
      <c r="E34" s="65"/>
      <c r="F34" s="65"/>
      <c r="G34" s="479"/>
      <c r="H34" s="65"/>
      <c r="I34" s="66"/>
      <c r="J34" s="66"/>
      <c r="K34" s="66"/>
      <c r="L34" s="66"/>
      <c r="M34" s="66"/>
      <c r="N34" s="67"/>
      <c r="O34" s="67"/>
      <c r="P34" s="67"/>
      <c r="Q34" s="67"/>
      <c r="R34" s="67"/>
      <c r="S34" s="67"/>
      <c r="T34" s="65"/>
      <c r="U34" s="68"/>
    </row>
    <row r="35" spans="1:21" s="64" customFormat="1" ht="15" customHeight="1">
      <c r="A35" s="65"/>
      <c r="B35" s="65"/>
      <c r="C35" s="65"/>
      <c r="D35" s="65"/>
      <c r="E35" s="65"/>
      <c r="F35" s="65"/>
      <c r="G35" s="479"/>
      <c r="H35" s="65"/>
      <c r="I35" s="66"/>
      <c r="J35" s="66"/>
      <c r="K35" s="66"/>
      <c r="L35" s="66"/>
      <c r="M35" s="66"/>
      <c r="N35" s="67"/>
      <c r="O35" s="67"/>
      <c r="P35" s="67"/>
      <c r="Q35" s="67"/>
      <c r="R35" s="67"/>
      <c r="S35" s="67"/>
      <c r="T35" s="65"/>
      <c r="U35" s="68"/>
    </row>
    <row r="36" spans="1:21" s="64" customFormat="1" ht="15" customHeight="1">
      <c r="A36" s="65"/>
      <c r="B36" s="65"/>
      <c r="C36" s="65"/>
      <c r="D36" s="65"/>
      <c r="E36" s="65"/>
      <c r="F36" s="65"/>
      <c r="G36" s="479"/>
      <c r="H36" s="65"/>
      <c r="I36" s="66"/>
      <c r="J36" s="66"/>
      <c r="K36" s="66"/>
      <c r="L36" s="66"/>
      <c r="M36" s="66"/>
      <c r="N36" s="67"/>
      <c r="O36" s="67"/>
      <c r="P36" s="67"/>
      <c r="Q36" s="67"/>
      <c r="R36" s="67"/>
      <c r="S36" s="67"/>
      <c r="T36" s="65"/>
      <c r="U36" s="68"/>
    </row>
    <row r="37" spans="1:21" s="64" customFormat="1" ht="15" customHeight="1">
      <c r="A37" s="65"/>
      <c r="B37" s="65"/>
      <c r="C37" s="65"/>
      <c r="D37" s="65"/>
      <c r="E37" s="65"/>
      <c r="F37" s="62"/>
      <c r="G37" s="479"/>
      <c r="H37" s="65"/>
      <c r="I37" s="66"/>
      <c r="J37" s="66"/>
      <c r="K37" s="66"/>
      <c r="L37" s="66"/>
      <c r="M37" s="66"/>
      <c r="N37" s="67"/>
      <c r="O37" s="67"/>
      <c r="P37" s="67"/>
      <c r="Q37" s="67"/>
      <c r="R37" s="67"/>
      <c r="S37" s="67"/>
      <c r="T37" s="65"/>
      <c r="U37" s="68"/>
    </row>
    <row r="38" spans="1:21" s="64" customFormat="1" ht="15" customHeight="1">
      <c r="A38" s="65"/>
      <c r="B38" s="65"/>
      <c r="C38" s="65"/>
      <c r="D38" s="65"/>
      <c r="E38" s="65"/>
      <c r="F38" s="65"/>
      <c r="G38" s="479"/>
      <c r="H38" s="65"/>
      <c r="I38" s="66"/>
      <c r="J38" s="66"/>
      <c r="K38" s="66"/>
      <c r="L38" s="66"/>
      <c r="M38" s="66"/>
      <c r="N38" s="67"/>
      <c r="O38" s="67"/>
      <c r="P38" s="67"/>
      <c r="Q38" s="67"/>
      <c r="R38" s="67"/>
      <c r="S38" s="67"/>
      <c r="T38" s="65"/>
      <c r="U38" s="68"/>
    </row>
    <row r="39" spans="1:21" s="64" customFormat="1" ht="15" customHeight="1">
      <c r="A39" s="65"/>
      <c r="B39" s="65"/>
      <c r="C39" s="65"/>
      <c r="D39" s="65"/>
      <c r="E39" s="65"/>
      <c r="F39" s="62" t="s">
        <v>110</v>
      </c>
      <c r="G39" s="479"/>
      <c r="H39" s="65"/>
      <c r="I39" s="66"/>
      <c r="J39" s="66"/>
      <c r="K39" s="66"/>
      <c r="L39" s="66"/>
      <c r="M39" s="178">
        <f>M10+M15</f>
        <v>0</v>
      </c>
      <c r="N39" s="178">
        <f>N10+N15</f>
        <v>5979732.6699999999</v>
      </c>
      <c r="O39" s="178">
        <f t="shared" ref="O39:Q39" si="9">O10+O15</f>
        <v>5979732.6699999999</v>
      </c>
      <c r="P39" s="178">
        <f t="shared" si="9"/>
        <v>5979732.6699999999</v>
      </c>
      <c r="Q39" s="178">
        <f t="shared" si="9"/>
        <v>5979732.6699999999</v>
      </c>
      <c r="R39" s="67"/>
      <c r="S39" s="67"/>
      <c r="T39" s="65"/>
      <c r="U39" s="68"/>
    </row>
    <row r="40" spans="1:21" s="64" customFormat="1" ht="15" customHeight="1">
      <c r="A40" s="69"/>
      <c r="B40" s="69"/>
      <c r="C40" s="69"/>
      <c r="D40" s="69"/>
      <c r="E40" s="69"/>
      <c r="F40" s="69"/>
      <c r="G40" s="480"/>
      <c r="H40" s="69"/>
      <c r="I40" s="70"/>
      <c r="J40" s="70"/>
      <c r="K40" s="70"/>
      <c r="L40" s="70"/>
      <c r="M40" s="70"/>
      <c r="N40" s="71"/>
      <c r="O40" s="71"/>
      <c r="P40" s="71"/>
      <c r="Q40" s="71"/>
      <c r="R40" s="71"/>
      <c r="S40" s="71"/>
      <c r="T40" s="69"/>
      <c r="U40" s="72"/>
    </row>
    <row r="41" spans="1:21">
      <c r="A41" s="23"/>
      <c r="B41" s="56"/>
      <c r="C41" s="23"/>
      <c r="D41" s="23"/>
      <c r="F41" s="23"/>
    </row>
    <row r="42" spans="1:21">
      <c r="B42" s="24"/>
      <c r="C42" s="25"/>
      <c r="D42" s="25"/>
      <c r="N42" s="26"/>
      <c r="O42" s="26"/>
    </row>
    <row r="43" spans="1:21">
      <c r="B43" s="27"/>
      <c r="C43" s="27"/>
      <c r="D43" s="27"/>
      <c r="N43" s="28"/>
      <c r="O43" s="28"/>
    </row>
    <row r="86" spans="1:17">
      <c r="A86" s="81"/>
      <c r="B86" s="81"/>
      <c r="C86" s="81"/>
      <c r="D86" s="81"/>
      <c r="E86" s="81"/>
      <c r="F86" s="81"/>
      <c r="G86" s="481"/>
      <c r="H86" s="81"/>
      <c r="I86" s="81"/>
      <c r="J86" s="81"/>
      <c r="K86" s="81"/>
      <c r="L86" s="81"/>
      <c r="M86" s="81"/>
      <c r="N86" s="81"/>
      <c r="O86" s="81"/>
      <c r="P86" s="81"/>
      <c r="Q86" s="81"/>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39370078740157483" right="0.39370078740157483" top="1.3779527559055118" bottom="0.47244094488188981" header="0.39370078740157483" footer="0.19685039370078741"/>
  <pageSetup scale="57" orientation="landscape" r:id="rId1"/>
  <headerFooter scaleWithDoc="0">
    <oddHeader>&amp;C&amp;G</oddHeader>
    <oddFooter>&amp;C&amp;G</oddFooter>
  </headerFooter>
  <ignoredErrors>
    <ignoredError sqref="G15 C14:D14" numberStoredAsText="1"/>
  </ignoredError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view="pageBreakPreview" topLeftCell="A4" zoomScale="70" zoomScaleNormal="85" zoomScaleSheetLayoutView="70" zoomScalePageLayoutView="90" workbookViewId="0">
      <selection activeCell="K29" sqref="K29"/>
    </sheetView>
  </sheetViews>
  <sheetFormatPr baseColWidth="10" defaultColWidth="11.42578125" defaultRowHeight="13.5"/>
  <cols>
    <col min="1" max="1" width="3.7109375" style="22" customWidth="1"/>
    <col min="2" max="4" width="3.28515625" style="22" customWidth="1"/>
    <col min="5" max="5" width="4" style="22" customWidth="1"/>
    <col min="6" max="6" width="29.28515625" style="22" customWidth="1"/>
    <col min="7" max="7" width="10" style="476" bestFit="1" customWidth="1"/>
    <col min="8" max="8" width="12" style="22" bestFit="1" customWidth="1"/>
    <col min="9" max="9" width="15.42578125" style="22" bestFit="1" customWidth="1"/>
    <col min="10" max="10" width="13.28515625" style="22" bestFit="1" customWidth="1"/>
    <col min="11" max="11" width="9" style="22" bestFit="1" customWidth="1"/>
    <col min="12" max="12" width="11" style="22" customWidth="1"/>
    <col min="13" max="13" width="17.140625" style="22" bestFit="1" customWidth="1"/>
    <col min="14" max="17" width="16.140625" style="22" bestFit="1" customWidth="1"/>
    <col min="18" max="18" width="9.42578125" style="22" bestFit="1" customWidth="1"/>
    <col min="19" max="19" width="8.42578125" style="22" bestFit="1" customWidth="1"/>
    <col min="20" max="20" width="9.42578125" style="22" bestFit="1" customWidth="1"/>
    <col min="21" max="21" width="8.42578125" style="22" bestFit="1" customWidth="1"/>
    <col min="22" max="16384" width="11.42578125" style="22"/>
  </cols>
  <sheetData>
    <row r="1" spans="1:21" ht="25.15" customHeight="1">
      <c r="A1" s="629" t="s">
        <v>88</v>
      </c>
      <c r="B1" s="630"/>
      <c r="C1" s="630"/>
      <c r="D1" s="630"/>
      <c r="E1" s="630"/>
      <c r="F1" s="630"/>
      <c r="G1" s="630"/>
      <c r="H1" s="630"/>
      <c r="I1" s="630"/>
      <c r="J1" s="630"/>
      <c r="K1" s="630"/>
      <c r="L1" s="630"/>
      <c r="M1" s="630"/>
      <c r="N1" s="630"/>
      <c r="O1" s="630"/>
      <c r="P1" s="630"/>
      <c r="Q1" s="630"/>
      <c r="R1" s="630"/>
      <c r="S1" s="630"/>
      <c r="T1" s="630"/>
      <c r="U1" s="631"/>
    </row>
    <row r="2" spans="1:21" ht="31.5" customHeight="1">
      <c r="A2" s="632" t="s">
        <v>1067</v>
      </c>
      <c r="B2" s="633"/>
      <c r="C2" s="633"/>
      <c r="D2" s="633"/>
      <c r="E2" s="633"/>
      <c r="F2" s="633"/>
      <c r="G2" s="633"/>
      <c r="H2" s="633"/>
      <c r="I2" s="633"/>
      <c r="J2" s="633"/>
      <c r="K2" s="633"/>
      <c r="L2" s="633"/>
      <c r="M2" s="633"/>
      <c r="N2" s="633"/>
      <c r="O2" s="633"/>
      <c r="P2" s="633"/>
      <c r="Q2" s="633"/>
      <c r="R2" s="633"/>
      <c r="S2" s="633"/>
      <c r="T2" s="633"/>
      <c r="U2" s="634"/>
    </row>
    <row r="3" spans="1:21" ht="6" customHeight="1">
      <c r="U3" s="81"/>
    </row>
    <row r="4" spans="1:21" ht="20.100000000000001" customHeight="1">
      <c r="A4" s="612" t="s">
        <v>483</v>
      </c>
      <c r="B4" s="635"/>
      <c r="C4" s="635"/>
      <c r="D4" s="635"/>
      <c r="E4" s="635"/>
      <c r="F4" s="635"/>
      <c r="G4" s="635"/>
      <c r="H4" s="635"/>
      <c r="I4" s="635"/>
      <c r="J4" s="635"/>
      <c r="K4" s="635"/>
      <c r="L4" s="635"/>
      <c r="M4" s="635"/>
      <c r="N4" s="635"/>
      <c r="O4" s="635"/>
      <c r="P4" s="635"/>
      <c r="Q4" s="635"/>
      <c r="R4" s="635"/>
      <c r="S4" s="635"/>
      <c r="T4" s="635"/>
      <c r="U4" s="636"/>
    </row>
    <row r="5" spans="1:21" ht="20.100000000000001" customHeight="1">
      <c r="A5" s="637" t="s">
        <v>363</v>
      </c>
      <c r="B5" s="638"/>
      <c r="C5" s="638"/>
      <c r="D5" s="638"/>
      <c r="E5" s="638"/>
      <c r="F5" s="638"/>
      <c r="G5" s="638"/>
      <c r="H5" s="638"/>
      <c r="I5" s="638"/>
      <c r="J5" s="638"/>
      <c r="K5" s="638"/>
      <c r="L5" s="638"/>
      <c r="M5" s="638"/>
      <c r="N5" s="638"/>
      <c r="O5" s="638"/>
      <c r="P5" s="638"/>
      <c r="Q5" s="638"/>
      <c r="R5" s="638"/>
      <c r="S5" s="638"/>
      <c r="T5" s="638"/>
      <c r="U5" s="639"/>
    </row>
    <row r="6" spans="1:21" ht="15" customHeight="1">
      <c r="A6" s="640" t="s">
        <v>84</v>
      </c>
      <c r="B6" s="643" t="s">
        <v>44</v>
      </c>
      <c r="C6" s="643" t="s">
        <v>42</v>
      </c>
      <c r="D6" s="643" t="s">
        <v>43</v>
      </c>
      <c r="E6" s="643" t="s">
        <v>12</v>
      </c>
      <c r="F6" s="643" t="s">
        <v>13</v>
      </c>
      <c r="G6" s="643" t="s">
        <v>28</v>
      </c>
      <c r="H6" s="125" t="s">
        <v>15</v>
      </c>
      <c r="I6" s="125"/>
      <c r="J6" s="125"/>
      <c r="K6" s="125"/>
      <c r="L6" s="125"/>
      <c r="M6" s="125"/>
      <c r="N6" s="125"/>
      <c r="O6" s="125"/>
      <c r="P6" s="125"/>
      <c r="Q6" s="125"/>
      <c r="R6" s="125"/>
      <c r="S6" s="125"/>
      <c r="T6" s="125"/>
      <c r="U6" s="126"/>
    </row>
    <row r="7" spans="1:21" ht="15" customHeight="1">
      <c r="A7" s="641"/>
      <c r="B7" s="644"/>
      <c r="C7" s="644"/>
      <c r="D7" s="644"/>
      <c r="E7" s="644"/>
      <c r="F7" s="644"/>
      <c r="G7" s="644"/>
      <c r="H7" s="646" t="s">
        <v>14</v>
      </c>
      <c r="I7" s="647"/>
      <c r="J7" s="648"/>
      <c r="K7" s="646" t="s">
        <v>48</v>
      </c>
      <c r="L7" s="648"/>
      <c r="M7" s="646" t="s">
        <v>93</v>
      </c>
      <c r="N7" s="647"/>
      <c r="O7" s="647"/>
      <c r="P7" s="647"/>
      <c r="Q7" s="648"/>
      <c r="R7" s="649" t="s">
        <v>48</v>
      </c>
      <c r="S7" s="650"/>
      <c r="T7" s="650"/>
      <c r="U7" s="651"/>
    </row>
    <row r="8" spans="1:21" ht="33" customHeight="1">
      <c r="A8" s="642"/>
      <c r="B8" s="645"/>
      <c r="C8" s="645"/>
      <c r="D8" s="645"/>
      <c r="E8" s="645"/>
      <c r="F8" s="645"/>
      <c r="G8" s="645"/>
      <c r="H8" s="127" t="s">
        <v>122</v>
      </c>
      <c r="I8" s="127" t="s">
        <v>186</v>
      </c>
      <c r="J8" s="127" t="s">
        <v>47</v>
      </c>
      <c r="K8" s="128" t="s">
        <v>49</v>
      </c>
      <c r="L8" s="128" t="s">
        <v>50</v>
      </c>
      <c r="M8" s="127" t="s">
        <v>118</v>
      </c>
      <c r="N8" s="127" t="s">
        <v>187</v>
      </c>
      <c r="O8" s="127" t="s">
        <v>51</v>
      </c>
      <c r="P8" s="127" t="s">
        <v>52</v>
      </c>
      <c r="Q8" s="127" t="s">
        <v>109</v>
      </c>
      <c r="R8" s="128" t="s">
        <v>111</v>
      </c>
      <c r="S8" s="128" t="s">
        <v>112</v>
      </c>
      <c r="T8" s="128" t="s">
        <v>113</v>
      </c>
      <c r="U8" s="128" t="s">
        <v>114</v>
      </c>
    </row>
    <row r="9" spans="1:21" s="185" customFormat="1" ht="22.5">
      <c r="A9" s="417">
        <v>1</v>
      </c>
      <c r="B9" s="417"/>
      <c r="C9" s="181"/>
      <c r="D9" s="181"/>
      <c r="E9" s="181"/>
      <c r="F9" s="182" t="s">
        <v>216</v>
      </c>
      <c r="G9" s="406"/>
      <c r="H9" s="406"/>
      <c r="I9" s="406"/>
      <c r="J9" s="406"/>
      <c r="K9" s="406"/>
      <c r="L9" s="406"/>
      <c r="M9" s="184">
        <f t="shared" ref="M9:N12" si="0">M10</f>
        <v>838902</v>
      </c>
      <c r="N9" s="184">
        <f t="shared" si="0"/>
        <v>0</v>
      </c>
      <c r="O9" s="184">
        <f t="shared" ref="O9:Q9" si="1">O10</f>
        <v>0</v>
      </c>
      <c r="P9" s="184">
        <f t="shared" si="1"/>
        <v>0</v>
      </c>
      <c r="Q9" s="184">
        <f t="shared" si="1"/>
        <v>0</v>
      </c>
      <c r="R9" s="406"/>
      <c r="S9" s="406"/>
      <c r="T9" s="406"/>
      <c r="U9" s="406"/>
    </row>
    <row r="10" spans="1:21" s="185" customFormat="1" ht="15" customHeight="1">
      <c r="A10" s="186"/>
      <c r="B10" s="183">
        <v>2</v>
      </c>
      <c r="C10" s="183"/>
      <c r="D10" s="183"/>
      <c r="E10" s="183"/>
      <c r="F10" s="187" t="s">
        <v>223</v>
      </c>
      <c r="G10" s="406"/>
      <c r="H10" s="406"/>
      <c r="I10" s="406"/>
      <c r="J10" s="406"/>
      <c r="K10" s="406"/>
      <c r="L10" s="406"/>
      <c r="M10" s="184">
        <f t="shared" si="0"/>
        <v>838902</v>
      </c>
      <c r="N10" s="184">
        <f t="shared" si="0"/>
        <v>0</v>
      </c>
      <c r="O10" s="184">
        <f t="shared" ref="O10:Q10" si="2">O11</f>
        <v>0</v>
      </c>
      <c r="P10" s="184">
        <f t="shared" si="2"/>
        <v>0</v>
      </c>
      <c r="Q10" s="184">
        <f t="shared" si="2"/>
        <v>0</v>
      </c>
      <c r="R10" s="406"/>
      <c r="S10" s="406"/>
      <c r="T10" s="406"/>
      <c r="U10" s="406"/>
    </row>
    <row r="11" spans="1:21" s="185" customFormat="1" ht="22.5">
      <c r="A11" s="186"/>
      <c r="B11" s="181"/>
      <c r="C11" s="183">
        <v>4</v>
      </c>
      <c r="D11" s="183"/>
      <c r="E11" s="183"/>
      <c r="F11" s="182" t="s">
        <v>226</v>
      </c>
      <c r="G11" s="407"/>
      <c r="H11" s="407"/>
      <c r="I11" s="408"/>
      <c r="J11" s="408"/>
      <c r="K11" s="408"/>
      <c r="L11" s="409"/>
      <c r="M11" s="189">
        <f t="shared" si="0"/>
        <v>838902</v>
      </c>
      <c r="N11" s="189">
        <f t="shared" si="0"/>
        <v>0</v>
      </c>
      <c r="O11" s="189">
        <f t="shared" ref="O11:Q11" si="3">O12</f>
        <v>0</v>
      </c>
      <c r="P11" s="189">
        <f t="shared" si="3"/>
        <v>0</v>
      </c>
      <c r="Q11" s="189">
        <f t="shared" si="3"/>
        <v>0</v>
      </c>
      <c r="R11" s="237"/>
      <c r="S11" s="237"/>
      <c r="T11" s="410"/>
      <c r="U11" s="411"/>
    </row>
    <row r="12" spans="1:21" s="185" customFormat="1" ht="15" customHeight="1">
      <c r="A12" s="186"/>
      <c r="B12" s="181"/>
      <c r="C12" s="181"/>
      <c r="D12" s="183">
        <v>2</v>
      </c>
      <c r="E12" s="183"/>
      <c r="F12" s="418" t="s">
        <v>232</v>
      </c>
      <c r="G12" s="407"/>
      <c r="H12" s="407"/>
      <c r="I12" s="409"/>
      <c r="J12" s="409"/>
      <c r="K12" s="409"/>
      <c r="L12" s="411"/>
      <c r="M12" s="188">
        <f t="shared" si="0"/>
        <v>838902</v>
      </c>
      <c r="N12" s="188">
        <f t="shared" si="0"/>
        <v>0</v>
      </c>
      <c r="O12" s="188">
        <f t="shared" ref="O12:Q12" si="4">O13</f>
        <v>0</v>
      </c>
      <c r="P12" s="188">
        <f t="shared" si="4"/>
        <v>0</v>
      </c>
      <c r="Q12" s="188">
        <f t="shared" si="4"/>
        <v>0</v>
      </c>
      <c r="R12" s="237"/>
      <c r="S12" s="237"/>
      <c r="T12" s="411"/>
      <c r="U12" s="411"/>
    </row>
    <row r="13" spans="1:21" s="405" customFormat="1" ht="29.25" customHeight="1">
      <c r="A13" s="186"/>
      <c r="B13" s="186"/>
      <c r="C13" s="186"/>
      <c r="D13" s="181"/>
      <c r="E13" s="183">
        <v>213</v>
      </c>
      <c r="F13" s="187" t="s">
        <v>233</v>
      </c>
      <c r="G13" s="419" t="s">
        <v>231</v>
      </c>
      <c r="H13" s="184">
        <v>0</v>
      </c>
      <c r="I13" s="184">
        <v>0</v>
      </c>
      <c r="J13" s="184">
        <v>0</v>
      </c>
      <c r="K13" s="184">
        <f>IFERROR(J13/H13*100,0)</f>
        <v>0</v>
      </c>
      <c r="L13" s="184">
        <f>IFERROR(J13/I13*100,0)</f>
        <v>0</v>
      </c>
      <c r="M13" s="184">
        <v>838902</v>
      </c>
      <c r="N13" s="184">
        <v>0</v>
      </c>
      <c r="O13" s="184">
        <v>0</v>
      </c>
      <c r="P13" s="184">
        <v>0</v>
      </c>
      <c r="Q13" s="184">
        <v>0</v>
      </c>
      <c r="R13" s="184">
        <f>IFERROR(M13/O13*100,0)</f>
        <v>0</v>
      </c>
      <c r="S13" s="184">
        <f>IFERROR(O13/N13*100,0)</f>
        <v>0</v>
      </c>
      <c r="T13" s="184">
        <f>IFERROR(M13/P13*100,0)</f>
        <v>0</v>
      </c>
      <c r="U13" s="184">
        <f>IFERROR(P13/N13*100,0)</f>
        <v>0</v>
      </c>
    </row>
    <row r="14" spans="1:21" s="185" customFormat="1" ht="22.5">
      <c r="A14" s="410">
        <v>2</v>
      </c>
      <c r="B14" s="410"/>
      <c r="C14" s="410"/>
      <c r="D14" s="410"/>
      <c r="E14" s="407"/>
      <c r="F14" s="420" t="s">
        <v>260</v>
      </c>
      <c r="G14" s="406"/>
      <c r="H14" s="176"/>
      <c r="I14" s="176"/>
      <c r="J14" s="176"/>
      <c r="K14" s="176"/>
      <c r="L14" s="176"/>
      <c r="M14" s="184">
        <f t="shared" ref="M14:N17" si="5">M15</f>
        <v>84396272</v>
      </c>
      <c r="N14" s="184">
        <f t="shared" si="5"/>
        <v>14589555</v>
      </c>
      <c r="O14" s="184">
        <f t="shared" ref="O14:Q14" si="6">O15</f>
        <v>14589555</v>
      </c>
      <c r="P14" s="184">
        <f t="shared" si="6"/>
        <v>14589555</v>
      </c>
      <c r="Q14" s="184">
        <f t="shared" si="6"/>
        <v>14589555</v>
      </c>
      <c r="R14" s="184"/>
      <c r="S14" s="184"/>
      <c r="T14" s="184"/>
      <c r="U14" s="184"/>
    </row>
    <row r="15" spans="1:21" s="185" customFormat="1" ht="11.25">
      <c r="A15" s="410"/>
      <c r="B15" s="410">
        <v>1</v>
      </c>
      <c r="C15" s="410"/>
      <c r="D15" s="410"/>
      <c r="E15" s="410"/>
      <c r="F15" s="421" t="s">
        <v>217</v>
      </c>
      <c r="G15" s="477"/>
      <c r="H15" s="414"/>
      <c r="I15" s="414"/>
      <c r="J15" s="414"/>
      <c r="K15" s="414"/>
      <c r="L15" s="414"/>
      <c r="M15" s="189">
        <f t="shared" si="5"/>
        <v>84396272</v>
      </c>
      <c r="N15" s="189">
        <f t="shared" si="5"/>
        <v>14589555</v>
      </c>
      <c r="O15" s="189">
        <f t="shared" ref="O15:Q15" si="7">O16</f>
        <v>14589555</v>
      </c>
      <c r="P15" s="189">
        <f t="shared" si="7"/>
        <v>14589555</v>
      </c>
      <c r="Q15" s="189">
        <f t="shared" si="7"/>
        <v>14589555</v>
      </c>
      <c r="R15" s="184"/>
      <c r="S15" s="184"/>
      <c r="T15" s="184"/>
      <c r="U15" s="184"/>
    </row>
    <row r="16" spans="1:21" s="185" customFormat="1" ht="22.5">
      <c r="A16" s="410"/>
      <c r="B16" s="410"/>
      <c r="C16" s="410">
        <v>7</v>
      </c>
      <c r="D16" s="410"/>
      <c r="E16" s="410"/>
      <c r="F16" s="421" t="s">
        <v>261</v>
      </c>
      <c r="G16" s="477"/>
      <c r="H16" s="414"/>
      <c r="I16" s="414"/>
      <c r="J16" s="414"/>
      <c r="K16" s="414"/>
      <c r="L16" s="414"/>
      <c r="M16" s="189">
        <f t="shared" si="5"/>
        <v>84396272</v>
      </c>
      <c r="N16" s="189">
        <f t="shared" si="5"/>
        <v>14589555</v>
      </c>
      <c r="O16" s="189">
        <f t="shared" ref="O16:Q16" si="8">O17</f>
        <v>14589555</v>
      </c>
      <c r="P16" s="189">
        <f t="shared" si="8"/>
        <v>14589555</v>
      </c>
      <c r="Q16" s="189">
        <f t="shared" si="8"/>
        <v>14589555</v>
      </c>
      <c r="R16" s="184"/>
      <c r="S16" s="184"/>
      <c r="T16" s="184"/>
      <c r="U16" s="184"/>
    </row>
    <row r="17" spans="1:21" s="185" customFormat="1" ht="11.25">
      <c r="A17" s="410"/>
      <c r="B17" s="410"/>
      <c r="C17" s="410"/>
      <c r="D17" s="410">
        <v>1</v>
      </c>
      <c r="E17" s="410"/>
      <c r="F17" s="421" t="s">
        <v>262</v>
      </c>
      <c r="G17" s="477"/>
      <c r="H17" s="414"/>
      <c r="I17" s="414"/>
      <c r="J17" s="414"/>
      <c r="K17" s="414"/>
      <c r="L17" s="414"/>
      <c r="M17" s="189">
        <f t="shared" si="5"/>
        <v>84396272</v>
      </c>
      <c r="N17" s="189">
        <f t="shared" si="5"/>
        <v>14589555</v>
      </c>
      <c r="O17" s="189">
        <f t="shared" ref="O17:Q17" si="9">O18</f>
        <v>14589555</v>
      </c>
      <c r="P17" s="189">
        <f t="shared" si="9"/>
        <v>14589555</v>
      </c>
      <c r="Q17" s="189">
        <f t="shared" si="9"/>
        <v>14589555</v>
      </c>
      <c r="R17" s="184"/>
      <c r="S17" s="184"/>
      <c r="T17" s="184"/>
      <c r="U17" s="184"/>
    </row>
    <row r="18" spans="1:21" s="185" customFormat="1" ht="22.5">
      <c r="A18" s="410"/>
      <c r="B18" s="410"/>
      <c r="C18" s="410"/>
      <c r="D18" s="410"/>
      <c r="E18" s="410">
        <v>203</v>
      </c>
      <c r="F18" s="421" t="s">
        <v>264</v>
      </c>
      <c r="G18" s="478" t="s">
        <v>262</v>
      </c>
      <c r="H18" s="414">
        <v>253</v>
      </c>
      <c r="I18" s="414">
        <v>64</v>
      </c>
      <c r="J18" s="414">
        <v>11</v>
      </c>
      <c r="K18" s="414">
        <f>J18/H18*100</f>
        <v>4.3478260869565215</v>
      </c>
      <c r="L18" s="414">
        <f>J18/I18*100</f>
        <v>17.1875</v>
      </c>
      <c r="M18" s="189">
        <v>84396272</v>
      </c>
      <c r="N18" s="189">
        <v>14589555</v>
      </c>
      <c r="O18" s="189">
        <v>14589555</v>
      </c>
      <c r="P18" s="189">
        <v>14589555</v>
      </c>
      <c r="Q18" s="189">
        <v>14589555</v>
      </c>
      <c r="R18" s="184">
        <f>IFERROR(M18/O18*100,0)</f>
        <v>578.47050167054454</v>
      </c>
      <c r="S18" s="184">
        <f>IFERROR(O18/N18*100,0)</f>
        <v>100</v>
      </c>
      <c r="T18" s="184">
        <f>IFERROR(M18/P18*100,0)</f>
        <v>578.47050167054454</v>
      </c>
      <c r="U18" s="184">
        <f>IFERROR(P18/N18*100,0)</f>
        <v>100</v>
      </c>
    </row>
    <row r="19" spans="1:21" s="185" customFormat="1" ht="33.75">
      <c r="A19" s="410">
        <v>4</v>
      </c>
      <c r="B19" s="410"/>
      <c r="C19" s="410"/>
      <c r="D19" s="410"/>
      <c r="E19" s="410"/>
      <c r="F19" s="413" t="s">
        <v>277</v>
      </c>
      <c r="G19" s="477"/>
      <c r="H19" s="414"/>
      <c r="I19" s="414"/>
      <c r="J19" s="414"/>
      <c r="K19" s="414"/>
      <c r="L19" s="414"/>
      <c r="M19" s="189">
        <f>M20</f>
        <v>141683674</v>
      </c>
      <c r="N19" s="189">
        <f>N20</f>
        <v>6800533</v>
      </c>
      <c r="O19" s="189">
        <f t="shared" ref="O19:Q19" si="10">O20</f>
        <v>6800533</v>
      </c>
      <c r="P19" s="189">
        <f t="shared" si="10"/>
        <v>6800533</v>
      </c>
      <c r="Q19" s="189">
        <f t="shared" si="10"/>
        <v>6800533</v>
      </c>
      <c r="R19" s="184"/>
      <c r="S19" s="184"/>
      <c r="T19" s="184"/>
      <c r="U19" s="184"/>
    </row>
    <row r="20" spans="1:21" s="185" customFormat="1" ht="11.25">
      <c r="A20" s="410"/>
      <c r="B20" s="410">
        <v>2</v>
      </c>
      <c r="C20" s="410"/>
      <c r="D20" s="410"/>
      <c r="E20" s="410"/>
      <c r="F20" s="413" t="s">
        <v>223</v>
      </c>
      <c r="G20" s="477"/>
      <c r="H20" s="414"/>
      <c r="I20" s="414"/>
      <c r="J20" s="414"/>
      <c r="K20" s="414"/>
      <c r="L20" s="414"/>
      <c r="M20" s="189">
        <f>M21</f>
        <v>141683674</v>
      </c>
      <c r="N20" s="189">
        <f t="shared" ref="N20:Q20" si="11">N21</f>
        <v>6800533</v>
      </c>
      <c r="O20" s="189">
        <f t="shared" si="11"/>
        <v>6800533</v>
      </c>
      <c r="P20" s="189">
        <f t="shared" si="11"/>
        <v>6800533</v>
      </c>
      <c r="Q20" s="189">
        <f t="shared" si="11"/>
        <v>6800533</v>
      </c>
      <c r="R20" s="184"/>
      <c r="S20" s="184"/>
      <c r="T20" s="184"/>
      <c r="U20" s="184"/>
    </row>
    <row r="21" spans="1:21" s="185" customFormat="1" ht="22.5">
      <c r="A21" s="410"/>
      <c r="B21" s="410"/>
      <c r="C21" s="410">
        <v>2</v>
      </c>
      <c r="D21" s="410"/>
      <c r="E21" s="410"/>
      <c r="F21" s="413" t="s">
        <v>291</v>
      </c>
      <c r="G21" s="477"/>
      <c r="H21" s="414"/>
      <c r="I21" s="414"/>
      <c r="J21" s="414"/>
      <c r="K21" s="414"/>
      <c r="L21" s="414"/>
      <c r="M21" s="189">
        <f>M22</f>
        <v>141683674</v>
      </c>
      <c r="N21" s="189">
        <f t="shared" ref="N21:Q21" si="12">N22</f>
        <v>6800533</v>
      </c>
      <c r="O21" s="189">
        <f t="shared" si="12"/>
        <v>6800533</v>
      </c>
      <c r="P21" s="189">
        <f t="shared" si="12"/>
        <v>6800533</v>
      </c>
      <c r="Q21" s="189">
        <f t="shared" si="12"/>
        <v>6800533</v>
      </c>
      <c r="R21" s="184"/>
      <c r="S21" s="184"/>
      <c r="T21" s="184"/>
      <c r="U21" s="184"/>
    </row>
    <row r="22" spans="1:21" s="185" customFormat="1" ht="15" customHeight="1">
      <c r="A22" s="410"/>
      <c r="B22" s="410"/>
      <c r="C22" s="410"/>
      <c r="D22" s="410">
        <v>4</v>
      </c>
      <c r="E22" s="410"/>
      <c r="F22" s="410" t="s">
        <v>305</v>
      </c>
      <c r="G22" s="477"/>
      <c r="H22" s="414"/>
      <c r="I22" s="414"/>
      <c r="J22" s="414"/>
      <c r="K22" s="414"/>
      <c r="L22" s="414"/>
      <c r="M22" s="189">
        <f>M23</f>
        <v>141683674</v>
      </c>
      <c r="N22" s="189">
        <f t="shared" ref="N22:Q22" si="13">N23</f>
        <v>6800533</v>
      </c>
      <c r="O22" s="189">
        <f t="shared" si="13"/>
        <v>6800533</v>
      </c>
      <c r="P22" s="189">
        <f t="shared" si="13"/>
        <v>6800533</v>
      </c>
      <c r="Q22" s="189">
        <f t="shared" si="13"/>
        <v>6800533</v>
      </c>
      <c r="R22" s="184"/>
      <c r="S22" s="184"/>
      <c r="T22" s="184"/>
      <c r="U22" s="184"/>
    </row>
    <row r="23" spans="1:21" s="185" customFormat="1" ht="11.25">
      <c r="A23" s="410"/>
      <c r="B23" s="410"/>
      <c r="C23" s="410"/>
      <c r="D23" s="410"/>
      <c r="E23" s="410">
        <v>223</v>
      </c>
      <c r="F23" s="415" t="s">
        <v>305</v>
      </c>
      <c r="G23" s="477" t="s">
        <v>306</v>
      </c>
      <c r="H23" s="414">
        <v>22000</v>
      </c>
      <c r="I23" s="414">
        <v>4900</v>
      </c>
      <c r="J23" s="414">
        <v>1598</v>
      </c>
      <c r="K23" s="414">
        <f>J23/H23*100</f>
        <v>7.2636363636363637</v>
      </c>
      <c r="L23" s="414">
        <f>J23/I23*100</f>
        <v>32.612244897959187</v>
      </c>
      <c r="M23" s="189">
        <v>141683674</v>
      </c>
      <c r="N23" s="189">
        <v>6800533</v>
      </c>
      <c r="O23" s="189">
        <v>6800533</v>
      </c>
      <c r="P23" s="189">
        <v>6800533</v>
      </c>
      <c r="Q23" s="189">
        <v>6800533</v>
      </c>
      <c r="R23" s="184">
        <f>IFERROR(M23/O23*100,0)</f>
        <v>2083.4201378039043</v>
      </c>
      <c r="S23" s="184">
        <f>IFERROR(O23/N23*100,0)</f>
        <v>100</v>
      </c>
      <c r="T23" s="184">
        <f>IFERROR(M23/P23*100,0)</f>
        <v>2083.4201378039043</v>
      </c>
      <c r="U23" s="184">
        <f>IFERROR(P23/N23*100,0)</f>
        <v>100</v>
      </c>
    </row>
    <row r="24" spans="1:21" s="185" customFormat="1" ht="33.75">
      <c r="A24" s="410">
        <v>5</v>
      </c>
      <c r="B24" s="410"/>
      <c r="C24" s="410"/>
      <c r="D24" s="410"/>
      <c r="E24" s="410"/>
      <c r="F24" s="413" t="s">
        <v>313</v>
      </c>
      <c r="G24" s="477"/>
      <c r="H24" s="414"/>
      <c r="I24" s="414"/>
      <c r="J24" s="414"/>
      <c r="K24" s="414"/>
      <c r="L24" s="414"/>
      <c r="M24" s="189">
        <f>M25</f>
        <v>47834020</v>
      </c>
      <c r="N24" s="189">
        <f t="shared" ref="N24:Q24" si="14">N25</f>
        <v>6151937.2400000002</v>
      </c>
      <c r="O24" s="189">
        <f t="shared" si="14"/>
        <v>6151937.2400000002</v>
      </c>
      <c r="P24" s="189">
        <f t="shared" si="14"/>
        <v>6151937.2400000002</v>
      </c>
      <c r="Q24" s="189">
        <f t="shared" si="14"/>
        <v>6151937.2400000002</v>
      </c>
      <c r="R24" s="184"/>
      <c r="S24" s="184"/>
      <c r="T24" s="184"/>
      <c r="U24" s="184"/>
    </row>
    <row r="25" spans="1:21" s="185" customFormat="1" ht="11.25">
      <c r="A25" s="410"/>
      <c r="B25" s="410">
        <v>1</v>
      </c>
      <c r="C25" s="410"/>
      <c r="D25" s="410"/>
      <c r="E25" s="410"/>
      <c r="F25" s="410" t="s">
        <v>217</v>
      </c>
      <c r="G25" s="477"/>
      <c r="H25" s="414"/>
      <c r="I25" s="414"/>
      <c r="J25" s="414"/>
      <c r="K25" s="414"/>
      <c r="L25" s="414"/>
      <c r="M25" s="189">
        <f>M26</f>
        <v>47834020</v>
      </c>
      <c r="N25" s="189">
        <f t="shared" ref="N25:Q25" si="15">N26</f>
        <v>6151937.2400000002</v>
      </c>
      <c r="O25" s="189">
        <f t="shared" si="15"/>
        <v>6151937.2400000002</v>
      </c>
      <c r="P25" s="189">
        <f t="shared" si="15"/>
        <v>6151937.2400000002</v>
      </c>
      <c r="Q25" s="189">
        <f t="shared" si="15"/>
        <v>6151937.2400000002</v>
      </c>
      <c r="R25" s="184"/>
      <c r="S25" s="184"/>
      <c r="T25" s="184"/>
      <c r="U25" s="184"/>
    </row>
    <row r="26" spans="1:21" s="185" customFormat="1" ht="11.25">
      <c r="A26" s="410"/>
      <c r="B26" s="410"/>
      <c r="C26" s="410">
        <v>8</v>
      </c>
      <c r="D26" s="410"/>
      <c r="E26" s="410"/>
      <c r="F26" s="410" t="s">
        <v>317</v>
      </c>
      <c r="G26" s="477"/>
      <c r="H26" s="414"/>
      <c r="I26" s="414"/>
      <c r="J26" s="414"/>
      <c r="K26" s="414"/>
      <c r="L26" s="414"/>
      <c r="M26" s="189">
        <f>M27</f>
        <v>47834020</v>
      </c>
      <c r="N26" s="189">
        <f t="shared" ref="N26:Q26" si="16">N27</f>
        <v>6151937.2400000002</v>
      </c>
      <c r="O26" s="189">
        <f t="shared" si="16"/>
        <v>6151937.2400000002</v>
      </c>
      <c r="P26" s="189">
        <f t="shared" si="16"/>
        <v>6151937.2400000002</v>
      </c>
      <c r="Q26" s="189">
        <f t="shared" si="16"/>
        <v>6151937.2400000002</v>
      </c>
      <c r="R26" s="184"/>
      <c r="S26" s="184"/>
      <c r="T26" s="184"/>
      <c r="U26" s="184"/>
    </row>
    <row r="27" spans="1:21" s="185" customFormat="1" ht="39.75" customHeight="1">
      <c r="A27" s="410"/>
      <c r="B27" s="410"/>
      <c r="C27" s="410"/>
      <c r="D27" s="410">
        <v>5</v>
      </c>
      <c r="E27" s="410"/>
      <c r="F27" s="410" t="s">
        <v>320</v>
      </c>
      <c r="G27" s="477"/>
      <c r="H27" s="414"/>
      <c r="I27" s="414"/>
      <c r="J27" s="414"/>
      <c r="K27" s="414"/>
      <c r="L27" s="414"/>
      <c r="M27" s="189">
        <f>M28</f>
        <v>47834020</v>
      </c>
      <c r="N27" s="189">
        <f t="shared" ref="N27:Q27" si="17">N28</f>
        <v>6151937.2400000002</v>
      </c>
      <c r="O27" s="189">
        <f t="shared" si="17"/>
        <v>6151937.2400000002</v>
      </c>
      <c r="P27" s="189">
        <f t="shared" si="17"/>
        <v>6151937.2400000002</v>
      </c>
      <c r="Q27" s="189">
        <f t="shared" si="17"/>
        <v>6151937.2400000002</v>
      </c>
      <c r="R27" s="184"/>
      <c r="S27" s="184"/>
      <c r="T27" s="184"/>
      <c r="U27" s="184"/>
    </row>
    <row r="28" spans="1:21" s="185" customFormat="1" ht="11.25">
      <c r="A28" s="410"/>
      <c r="B28" s="410"/>
      <c r="C28" s="410"/>
      <c r="D28" s="410"/>
      <c r="E28" s="410">
        <v>201</v>
      </c>
      <c r="F28" s="410" t="s">
        <v>321</v>
      </c>
      <c r="G28" s="477" t="s">
        <v>322</v>
      </c>
      <c r="H28" s="414">
        <v>1</v>
      </c>
      <c r="I28" s="414">
        <v>1</v>
      </c>
      <c r="J28" s="414">
        <v>0</v>
      </c>
      <c r="K28" s="414">
        <f>J28/H28*100</f>
        <v>0</v>
      </c>
      <c r="L28" s="414">
        <f>J28/I28*100</f>
        <v>0</v>
      </c>
      <c r="M28" s="189">
        <v>47834020</v>
      </c>
      <c r="N28" s="189">
        <v>6151937.2400000002</v>
      </c>
      <c r="O28" s="189">
        <v>6151937.2400000002</v>
      </c>
      <c r="P28" s="189">
        <v>6151937.2400000002</v>
      </c>
      <c r="Q28" s="189">
        <v>6151937.2400000002</v>
      </c>
      <c r="R28" s="184">
        <f>IFERROR(M28/O28*100,0)</f>
        <v>777.54401798806384</v>
      </c>
      <c r="S28" s="184">
        <f>IFERROR(O28/N28*100,0)</f>
        <v>100</v>
      </c>
      <c r="T28" s="184">
        <f>IFERROR(M28/P28*100,0)</f>
        <v>777.54401798806384</v>
      </c>
      <c r="U28" s="184">
        <f>IFERROR(P28/N28*100,0)</f>
        <v>100</v>
      </c>
    </row>
    <row r="29" spans="1:21" s="185" customFormat="1" ht="15" customHeight="1">
      <c r="A29" s="410"/>
      <c r="B29" s="410"/>
      <c r="C29" s="410"/>
      <c r="D29" s="410"/>
      <c r="E29" s="410"/>
      <c r="F29" s="410"/>
      <c r="G29" s="477"/>
      <c r="H29" s="410"/>
      <c r="I29" s="409"/>
      <c r="J29" s="409"/>
      <c r="K29" s="409"/>
      <c r="L29" s="409"/>
      <c r="M29" s="423"/>
      <c r="N29" s="424"/>
      <c r="O29" s="424"/>
      <c r="P29" s="424"/>
      <c r="Q29" s="424"/>
      <c r="R29" s="237"/>
      <c r="S29" s="237"/>
      <c r="T29" s="410"/>
      <c r="U29" s="411"/>
    </row>
    <row r="30" spans="1:21" s="185" customFormat="1" ht="15" customHeight="1">
      <c r="A30" s="410"/>
      <c r="B30" s="410"/>
      <c r="C30" s="410"/>
      <c r="D30" s="410"/>
      <c r="E30" s="410"/>
      <c r="F30" s="410"/>
      <c r="G30" s="477"/>
      <c r="H30" s="410"/>
      <c r="I30" s="409"/>
      <c r="J30" s="409"/>
      <c r="K30" s="409"/>
      <c r="L30" s="409"/>
      <c r="M30" s="409"/>
      <c r="N30" s="237"/>
      <c r="O30" s="237"/>
      <c r="P30" s="237"/>
      <c r="Q30" s="237"/>
      <c r="R30" s="237"/>
      <c r="S30" s="237"/>
      <c r="T30" s="410"/>
      <c r="U30" s="411"/>
    </row>
    <row r="31" spans="1:21" s="64" customFormat="1" ht="15" customHeight="1">
      <c r="A31" s="65"/>
      <c r="B31" s="65"/>
      <c r="C31" s="65"/>
      <c r="D31" s="65"/>
      <c r="E31" s="65"/>
      <c r="F31" s="65"/>
      <c r="G31" s="479"/>
      <c r="H31" s="65"/>
      <c r="I31" s="66"/>
      <c r="J31" s="66"/>
      <c r="K31" s="66"/>
      <c r="L31" s="66"/>
      <c r="M31" s="66"/>
      <c r="N31" s="67"/>
      <c r="O31" s="67"/>
      <c r="P31" s="67"/>
      <c r="Q31" s="67"/>
      <c r="R31" s="67"/>
      <c r="S31" s="67"/>
      <c r="T31" s="65"/>
      <c r="U31" s="68"/>
    </row>
    <row r="32" spans="1:21" s="64" customFormat="1" ht="15" customHeight="1">
      <c r="A32" s="65"/>
      <c r="B32" s="65"/>
      <c r="C32" s="65"/>
      <c r="D32" s="65"/>
      <c r="E32" s="65"/>
      <c r="F32" s="65"/>
      <c r="G32" s="479"/>
      <c r="H32" s="65"/>
      <c r="I32" s="66"/>
      <c r="J32" s="66"/>
      <c r="K32" s="66"/>
      <c r="L32" s="66"/>
      <c r="M32" s="66"/>
      <c r="N32" s="67"/>
      <c r="O32" s="67"/>
      <c r="P32" s="67"/>
      <c r="Q32" s="67"/>
      <c r="R32" s="67"/>
      <c r="S32" s="67"/>
      <c r="T32" s="65"/>
      <c r="U32" s="68"/>
    </row>
    <row r="33" spans="1:21" s="64" customFormat="1" ht="15" customHeight="1">
      <c r="A33" s="65"/>
      <c r="B33" s="65"/>
      <c r="C33" s="65"/>
      <c r="D33" s="65"/>
      <c r="E33" s="65"/>
      <c r="F33" s="65"/>
      <c r="G33" s="479"/>
      <c r="H33" s="65"/>
      <c r="I33" s="66"/>
      <c r="J33" s="66"/>
      <c r="K33" s="66"/>
      <c r="L33" s="66"/>
      <c r="M33" s="66"/>
      <c r="N33" s="67"/>
      <c r="O33" s="67"/>
      <c r="P33" s="67"/>
      <c r="Q33" s="67"/>
      <c r="R33" s="67"/>
      <c r="S33" s="67"/>
      <c r="T33" s="65"/>
      <c r="U33" s="68"/>
    </row>
    <row r="34" spans="1:21" s="64" customFormat="1" ht="15" customHeight="1">
      <c r="A34" s="65"/>
      <c r="B34" s="65"/>
      <c r="C34" s="65"/>
      <c r="D34" s="65"/>
      <c r="E34" s="65"/>
      <c r="F34" s="65"/>
      <c r="G34" s="479"/>
      <c r="H34" s="65"/>
      <c r="I34" s="66"/>
      <c r="J34" s="66"/>
      <c r="K34" s="66"/>
      <c r="L34" s="66"/>
      <c r="M34" s="66"/>
      <c r="N34" s="67"/>
      <c r="O34" s="67"/>
      <c r="P34" s="67"/>
      <c r="Q34" s="67"/>
      <c r="R34" s="67"/>
      <c r="S34" s="67"/>
      <c r="T34" s="65"/>
      <c r="U34" s="68"/>
    </row>
    <row r="35" spans="1:21" s="64" customFormat="1" ht="15" customHeight="1">
      <c r="A35" s="65"/>
      <c r="B35" s="65"/>
      <c r="C35" s="65"/>
      <c r="D35" s="65"/>
      <c r="E35" s="65"/>
      <c r="F35" s="65"/>
      <c r="G35" s="479"/>
      <c r="H35" s="65"/>
      <c r="I35" s="66"/>
      <c r="J35" s="66"/>
      <c r="K35" s="66"/>
      <c r="L35" s="66"/>
      <c r="M35" s="66"/>
      <c r="N35" s="67"/>
      <c r="O35" s="67"/>
      <c r="P35" s="67"/>
      <c r="Q35" s="67"/>
      <c r="R35" s="67"/>
      <c r="S35" s="67"/>
      <c r="T35" s="65"/>
      <c r="U35" s="68"/>
    </row>
    <row r="36" spans="1:21" s="64" customFormat="1" ht="15" customHeight="1">
      <c r="A36" s="65"/>
      <c r="B36" s="65"/>
      <c r="C36" s="65"/>
      <c r="D36" s="65"/>
      <c r="E36" s="65"/>
      <c r="F36" s="65"/>
      <c r="G36" s="479"/>
      <c r="H36" s="65"/>
      <c r="I36" s="66"/>
      <c r="J36" s="66"/>
      <c r="K36" s="66"/>
      <c r="L36" s="66"/>
      <c r="M36" s="66"/>
      <c r="N36" s="67"/>
      <c r="O36" s="67"/>
      <c r="P36" s="67"/>
      <c r="Q36" s="67"/>
      <c r="R36" s="67"/>
      <c r="S36" s="67"/>
      <c r="T36" s="65"/>
      <c r="U36" s="68"/>
    </row>
    <row r="37" spans="1:21" s="64" customFormat="1" ht="15" customHeight="1">
      <c r="A37" s="65"/>
      <c r="B37" s="65"/>
      <c r="C37" s="65"/>
      <c r="D37" s="65"/>
      <c r="E37" s="65"/>
      <c r="F37" s="62"/>
      <c r="G37" s="479"/>
      <c r="H37" s="65"/>
      <c r="I37" s="66"/>
      <c r="J37" s="66"/>
      <c r="K37" s="66"/>
      <c r="L37" s="66"/>
      <c r="M37" s="66"/>
      <c r="N37" s="67"/>
      <c r="O37" s="67"/>
      <c r="P37" s="67"/>
      <c r="Q37" s="67"/>
      <c r="R37" s="67"/>
      <c r="S37" s="67"/>
      <c r="T37" s="65"/>
      <c r="U37" s="68"/>
    </row>
    <row r="38" spans="1:21" s="64" customFormat="1" ht="15" customHeight="1">
      <c r="A38" s="65"/>
      <c r="B38" s="65"/>
      <c r="C38" s="65"/>
      <c r="D38" s="65"/>
      <c r="E38" s="65"/>
      <c r="F38" s="65"/>
      <c r="G38" s="479"/>
      <c r="H38" s="65"/>
      <c r="I38" s="66"/>
      <c r="J38" s="66"/>
      <c r="K38" s="66"/>
      <c r="L38" s="66"/>
      <c r="M38" s="66"/>
      <c r="N38" s="67"/>
      <c r="O38" s="67"/>
      <c r="P38" s="67"/>
      <c r="Q38" s="67"/>
      <c r="R38" s="67"/>
      <c r="S38" s="67"/>
      <c r="T38" s="65"/>
      <c r="U38" s="68"/>
    </row>
    <row r="39" spans="1:21" s="64" customFormat="1" ht="15" customHeight="1">
      <c r="A39" s="65"/>
      <c r="B39" s="65"/>
      <c r="C39" s="65"/>
      <c r="D39" s="65"/>
      <c r="E39" s="65"/>
      <c r="F39" s="62" t="s">
        <v>110</v>
      </c>
      <c r="G39" s="479"/>
      <c r="H39" s="65"/>
      <c r="I39" s="66"/>
      <c r="J39" s="66"/>
      <c r="K39" s="66"/>
      <c r="L39" s="66"/>
      <c r="M39" s="178">
        <f>M24+M19+M14+M9</f>
        <v>274752868</v>
      </c>
      <c r="N39" s="178">
        <f t="shared" ref="N39:Q39" si="18">N24+N19+N14+N9</f>
        <v>27542025.240000002</v>
      </c>
      <c r="O39" s="178">
        <f t="shared" si="18"/>
        <v>27542025.240000002</v>
      </c>
      <c r="P39" s="178">
        <f t="shared" si="18"/>
        <v>27542025.240000002</v>
      </c>
      <c r="Q39" s="178">
        <f t="shared" si="18"/>
        <v>27542025.240000002</v>
      </c>
      <c r="R39" s="67"/>
      <c r="S39" s="67"/>
      <c r="T39" s="65"/>
      <c r="U39" s="68"/>
    </row>
    <row r="40" spans="1:21" s="64" customFormat="1" ht="15" customHeight="1">
      <c r="A40" s="69"/>
      <c r="B40" s="69"/>
      <c r="C40" s="69"/>
      <c r="D40" s="69"/>
      <c r="E40" s="69"/>
      <c r="F40" s="69"/>
      <c r="G40" s="480"/>
      <c r="H40" s="69"/>
      <c r="I40" s="70"/>
      <c r="J40" s="70"/>
      <c r="K40" s="70"/>
      <c r="L40" s="70"/>
      <c r="M40" s="70"/>
      <c r="N40" s="71"/>
      <c r="O40" s="71"/>
      <c r="P40" s="71"/>
      <c r="Q40" s="71"/>
      <c r="R40" s="71"/>
      <c r="S40" s="71"/>
      <c r="T40" s="69"/>
      <c r="U40" s="72"/>
    </row>
    <row r="41" spans="1:21">
      <c r="A41" s="449" t="s">
        <v>1078</v>
      </c>
      <c r="B41" s="56"/>
      <c r="C41" s="23"/>
      <c r="D41" s="23"/>
      <c r="F41" s="23"/>
    </row>
    <row r="42" spans="1:21">
      <c r="B42" s="24"/>
      <c r="C42" s="25"/>
      <c r="D42" s="25"/>
      <c r="N42" s="26"/>
      <c r="O42" s="26"/>
    </row>
    <row r="43" spans="1:21">
      <c r="B43" s="27"/>
      <c r="C43" s="27"/>
      <c r="D43" s="27"/>
      <c r="N43" s="28"/>
      <c r="O43" s="28"/>
    </row>
    <row r="86" spans="1:17">
      <c r="A86" s="81"/>
      <c r="B86" s="81"/>
      <c r="C86" s="81"/>
      <c r="D86" s="81"/>
      <c r="E86" s="81"/>
      <c r="F86" s="81"/>
      <c r="G86" s="481"/>
      <c r="H86" s="81"/>
      <c r="I86" s="81"/>
      <c r="J86" s="81"/>
      <c r="K86" s="81"/>
      <c r="L86" s="81"/>
      <c r="M86" s="81"/>
      <c r="N86" s="81"/>
      <c r="O86" s="81"/>
      <c r="P86" s="81"/>
      <c r="Q86" s="81"/>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39370078740157483" right="0.39370078740157483" top="1.3779527559055118" bottom="0.47244094488188981" header="0.39370078740157483" footer="0.19685039370078741"/>
  <pageSetup scale="56"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44</vt:i4>
      </vt:variant>
    </vt:vector>
  </HeadingPairs>
  <TitlesOfParts>
    <vt:vector size="77" baseType="lpstr">
      <vt:lpstr>Caratula</vt:lpstr>
      <vt:lpstr>ECG-1</vt:lpstr>
      <vt:lpstr>ECG-2</vt:lpstr>
      <vt:lpstr>EPC</vt:lpstr>
      <vt:lpstr>APP-1</vt:lpstr>
      <vt:lpstr>APP-2</vt:lpstr>
      <vt:lpstr>APP-3 (15O280)</vt:lpstr>
      <vt:lpstr>APP-3 (25MY75)</vt:lpstr>
      <vt:lpstr>APP-3 (25P180)</vt:lpstr>
      <vt:lpstr>APP-3 (25P280)</vt:lpstr>
      <vt:lpstr>APP-3 (25P680)</vt:lpstr>
      <vt:lpstr>APP-4 (15O280)</vt:lpstr>
      <vt:lpstr>APP-4 (25MY75)</vt:lpstr>
      <vt:lpstr>APP-4 (25P280)</vt:lpstr>
      <vt:lpstr>APP-4 (25P180)</vt:lpstr>
      <vt:lpstr>APP-4 (25P680)</vt:lpstr>
      <vt:lpstr>AR 1</vt:lpstr>
      <vt:lpstr>AR 2</vt:lpstr>
      <vt:lpstr>AR 3</vt:lpstr>
      <vt:lpstr>AR 4</vt:lpstr>
      <vt:lpstr>AR 5</vt:lpstr>
      <vt:lpstr>EAI-RCR</vt:lpstr>
      <vt:lpstr>PPI</vt:lpstr>
      <vt:lpstr>IAPP</vt:lpstr>
      <vt:lpstr>EAP</vt:lpstr>
      <vt:lpstr>ADS-1</vt:lpstr>
      <vt:lpstr>ADS-2</vt:lpstr>
      <vt:lpstr>SAP</vt:lpstr>
      <vt:lpstr>FIC</vt:lpstr>
      <vt:lpstr>AUR</vt:lpstr>
      <vt:lpstr>PPD</vt:lpstr>
      <vt:lpstr>APR</vt:lpstr>
      <vt:lpstr>Formato 6d</vt:lpstr>
      <vt:lpstr>EPC!_Toc256789589</vt:lpstr>
      <vt:lpstr>'APP-1'!Área_de_impresión</vt:lpstr>
      <vt:lpstr>'APP-3 (15O280)'!Área_de_impresión</vt:lpstr>
      <vt:lpstr>'APP-3 (25MY75)'!Área_de_impresión</vt:lpstr>
      <vt:lpstr>'APP-3 (25P180)'!Área_de_impresión</vt:lpstr>
      <vt:lpstr>'APP-3 (25P280)'!Área_de_impresión</vt:lpstr>
      <vt:lpstr>'APP-3 (25P680)'!Área_de_impresión</vt:lpstr>
      <vt:lpstr>'AR 1'!Área_de_impresión</vt:lpstr>
      <vt:lpstr>'AR 2'!Área_de_impresión</vt:lpstr>
      <vt:lpstr>'AR 3'!Área_de_impresión</vt:lpstr>
      <vt:lpstr>'AR 4'!Área_de_impresión</vt:lpstr>
      <vt:lpstr>'AR 5'!Área_de_impresión</vt:lpstr>
      <vt:lpstr>IAPP!Área_de_impresión</vt:lpstr>
      <vt:lpstr>PPI!Área_de_impresión</vt:lpstr>
      <vt:lpstr>'ADS-1'!Títulos_a_imprimir</vt:lpstr>
      <vt:lpstr>'ADS-2'!Títulos_a_imprimir</vt:lpstr>
      <vt:lpstr>'APP-1'!Títulos_a_imprimir</vt:lpstr>
      <vt:lpstr>'APP-2'!Títulos_a_imprimir</vt:lpstr>
      <vt:lpstr>'APP-3 (15O280)'!Títulos_a_imprimir</vt:lpstr>
      <vt:lpstr>'APP-3 (25MY75)'!Títulos_a_imprimir</vt:lpstr>
      <vt:lpstr>'APP-3 (25P180)'!Títulos_a_imprimir</vt:lpstr>
      <vt:lpstr>'APP-3 (25P280)'!Títulos_a_imprimir</vt:lpstr>
      <vt:lpstr>'APP-3 (25P680)'!Títulos_a_imprimir</vt:lpstr>
      <vt:lpstr>'APP-4 (15O280)'!Títulos_a_imprimir</vt:lpstr>
      <vt:lpstr>'APP-4 (25MY75)'!Títulos_a_imprimir</vt:lpstr>
      <vt:lpstr>'APP-4 (25P180)'!Títulos_a_imprimir</vt:lpstr>
      <vt:lpstr>'APP-4 (25P280)'!Títulos_a_imprimir</vt:lpstr>
      <vt:lpstr>'APP-4 (25P680)'!Títulos_a_imprimir</vt:lpstr>
      <vt:lpstr>APR!Títulos_a_imprimir</vt:lpstr>
      <vt:lpstr>'AR 1'!Títulos_a_imprimir</vt:lpstr>
      <vt:lpstr>'AR 2'!Títulos_a_imprimir</vt:lpstr>
      <vt:lpstr>'AR 3'!Títulos_a_imprimir</vt:lpstr>
      <vt:lpstr>'AR 4'!Títulos_a_imprimir</vt:lpstr>
      <vt:lpstr>'AR 5'!Títulos_a_imprimir</vt:lpstr>
      <vt:lpstr>AUR!Títulos_a_imprimir</vt:lpstr>
      <vt:lpstr>'EAI-RCR'!Títulos_a_imprimir</vt:lpstr>
      <vt:lpstr>EAP!Títulos_a_imprimir</vt:lpstr>
      <vt:lpstr>'ECG-1'!Títulos_a_imprimir</vt:lpstr>
      <vt:lpstr>'ECG-2'!Títulos_a_imprimir</vt:lpstr>
      <vt:lpstr>EPC!Títulos_a_imprimir</vt:lpstr>
      <vt:lpstr>FIC!Títulos_a_imprimir</vt:lpstr>
      <vt:lpstr>IAPP!Títulos_a_imprimir</vt:lpstr>
      <vt:lpstr>PPD!Títulos_a_imprimir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PRESUPUESTOS</cp:lastModifiedBy>
  <cp:lastPrinted>2018-05-09T17:13:05Z</cp:lastPrinted>
  <dcterms:created xsi:type="dcterms:W3CDTF">2007-06-29T21:15:18Z</dcterms:created>
  <dcterms:modified xsi:type="dcterms:W3CDTF">2018-05-09T18:04:57Z</dcterms:modified>
</cp:coreProperties>
</file>